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tables/table3.xml" ContentType="application/vnd.openxmlformats-officedocument.spreadsheetml.table+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hidePivotFieldList="1" defaultThemeVersion="124226"/>
  <bookViews>
    <workbookView xWindow="13935" yWindow="-135" windowWidth="14325" windowHeight="12780" tabRatio="902" activeTab="4"/>
  </bookViews>
  <sheets>
    <sheet name="1-info leg." sheetId="30" r:id="rId1"/>
    <sheet name="2-Assollement" sheetId="40" r:id="rId2"/>
    <sheet name="3-Plan de Culture" sheetId="41" r:id="rId3"/>
    <sheet name="4-Réalisation" sheetId="42" r:id="rId4"/>
    <sheet name="Belier" sheetId="43" r:id="rId5"/>
    <sheet name="Taureau" sheetId="44" r:id="rId6"/>
    <sheet name="Gemeaux" sheetId="45" r:id="rId7"/>
    <sheet name="Cancer" sheetId="46" r:id="rId8"/>
    <sheet name="Lion" sheetId="47" r:id="rId9"/>
    <sheet name="Vierge" sheetId="48" r:id="rId10"/>
    <sheet name="Balance" sheetId="49" r:id="rId11"/>
    <sheet name="Scorpion" sheetId="50" r:id="rId12"/>
    <sheet name="Sagittaire" sheetId="51" r:id="rId13"/>
    <sheet name="Capricone" sheetId="52" r:id="rId14"/>
    <sheet name="Verseau" sheetId="53" r:id="rId15"/>
    <sheet name="Poisson" sheetId="54" r:id="rId16"/>
  </sheets>
  <calcPr calcId="125725" iterateDelta="1E-4"/>
</workbook>
</file>

<file path=xl/calcChain.xml><?xml version="1.0" encoding="utf-8"?>
<calcChain xmlns="http://schemas.openxmlformats.org/spreadsheetml/2006/main">
  <c r="L2" i="42"/>
  <c r="Q2"/>
  <c r="L3"/>
  <c r="N3"/>
  <c r="Q3"/>
  <c r="L4"/>
  <c r="N4"/>
  <c r="Q4"/>
  <c r="L5"/>
  <c r="N5"/>
  <c r="Q5"/>
  <c r="L6"/>
  <c r="N6"/>
  <c r="Q6"/>
  <c r="L7"/>
  <c r="N7"/>
  <c r="Q7"/>
  <c r="L8"/>
  <c r="N8"/>
  <c r="Q8"/>
  <c r="L9"/>
  <c r="N9"/>
  <c r="Q9"/>
  <c r="L10"/>
  <c r="N10"/>
  <c r="Q10"/>
  <c r="L11"/>
  <c r="N11"/>
  <c r="Q11"/>
  <c r="L12"/>
  <c r="N12"/>
  <c r="Q12"/>
  <c r="L13"/>
  <c r="N13"/>
  <c r="Q13"/>
  <c r="L14"/>
  <c r="N14"/>
  <c r="Q14"/>
  <c r="L15"/>
  <c r="N15"/>
  <c r="Q15"/>
  <c r="L16"/>
  <c r="N16"/>
  <c r="Q16"/>
  <c r="I17"/>
  <c r="L17"/>
  <c r="N17"/>
  <c r="Q17"/>
  <c r="L18"/>
  <c r="N18"/>
  <c r="Q18"/>
  <c r="L19"/>
  <c r="N19"/>
  <c r="Q19"/>
  <c r="L20"/>
  <c r="N20"/>
  <c r="Q20"/>
  <c r="L21"/>
  <c r="N21"/>
  <c r="Q21"/>
  <c r="L22"/>
  <c r="N22"/>
  <c r="Q22"/>
  <c r="L23"/>
  <c r="N23"/>
  <c r="Q23"/>
  <c r="L24"/>
  <c r="N24"/>
  <c r="Q24"/>
  <c r="L25"/>
  <c r="N25"/>
  <c r="Q25"/>
  <c r="L26"/>
  <c r="N26"/>
  <c r="Q26"/>
  <c r="L27"/>
  <c r="N27"/>
  <c r="Q27"/>
  <c r="L28"/>
  <c r="N28"/>
  <c r="Q28"/>
  <c r="L29"/>
  <c r="N29"/>
  <c r="Q29"/>
  <c r="L30"/>
  <c r="N30"/>
  <c r="Q30"/>
  <c r="L31"/>
  <c r="N31"/>
  <c r="Q31"/>
  <c r="L32"/>
  <c r="N32"/>
  <c r="Q32"/>
  <c r="L33"/>
  <c r="N33"/>
  <c r="Q33"/>
  <c r="L34"/>
  <c r="N34"/>
  <c r="Q34"/>
  <c r="L35"/>
  <c r="N35"/>
  <c r="Q35"/>
  <c r="L36"/>
  <c r="N36"/>
  <c r="Q36"/>
  <c r="L37"/>
  <c r="N37"/>
  <c r="Q37"/>
  <c r="L38"/>
  <c r="N38"/>
  <c r="Q38"/>
  <c r="L39"/>
  <c r="N39"/>
  <c r="Q39"/>
  <c r="L40"/>
  <c r="N40"/>
  <c r="Q40"/>
  <c r="L41"/>
  <c r="N41"/>
  <c r="Q41"/>
  <c r="L42"/>
  <c r="N42"/>
  <c r="Q42"/>
  <c r="L43"/>
  <c r="N43"/>
  <c r="Q43"/>
  <c r="L44"/>
  <c r="N44"/>
  <c r="Q44"/>
  <c r="L45"/>
  <c r="N45"/>
  <c r="Q45"/>
  <c r="L46"/>
  <c r="N46"/>
  <c r="Q46"/>
  <c r="L47"/>
  <c r="N47"/>
  <c r="Q47"/>
  <c r="L48"/>
  <c r="N48"/>
  <c r="Q48"/>
  <c r="L49"/>
  <c r="N49"/>
  <c r="Q49"/>
  <c r="L50"/>
  <c r="N50"/>
  <c r="Q50"/>
  <c r="L51"/>
  <c r="N51"/>
  <c r="Q51"/>
  <c r="L52"/>
  <c r="N52"/>
  <c r="Q52"/>
  <c r="L53"/>
  <c r="N53"/>
  <c r="Q53"/>
  <c r="L54"/>
  <c r="N54"/>
  <c r="Q54"/>
  <c r="L55"/>
  <c r="N55"/>
  <c r="Q55"/>
  <c r="L56"/>
  <c r="N56"/>
  <c r="Q56"/>
  <c r="L57"/>
  <c r="N57"/>
  <c r="Q57"/>
  <c r="L58"/>
  <c r="N58"/>
  <c r="Q58"/>
  <c r="L59"/>
  <c r="N59"/>
  <c r="Q59"/>
  <c r="L60"/>
  <c r="N60"/>
  <c r="Q60"/>
  <c r="L61"/>
  <c r="N61"/>
  <c r="Q61"/>
  <c r="L62"/>
  <c r="N62"/>
  <c r="Q62"/>
  <c r="L63"/>
  <c r="N63"/>
  <c r="Q63"/>
  <c r="L64"/>
  <c r="N64"/>
  <c r="Q64"/>
  <c r="L65"/>
  <c r="N65"/>
  <c r="Q65"/>
  <c r="L66"/>
  <c r="N66"/>
  <c r="Q66"/>
  <c r="L67"/>
  <c r="N67"/>
  <c r="Q67"/>
  <c r="L68"/>
  <c r="N68"/>
  <c r="Q68"/>
  <c r="L69"/>
  <c r="N69"/>
  <c r="Q69"/>
  <c r="L70"/>
  <c r="N70"/>
  <c r="Q70"/>
  <c r="L71"/>
  <c r="N71"/>
  <c r="Q71"/>
  <c r="L72"/>
  <c r="N72"/>
  <c r="Q72"/>
  <c r="L73"/>
  <c r="N73"/>
  <c r="Q73"/>
  <c r="L74"/>
  <c r="N74"/>
  <c r="Q74"/>
  <c r="L75"/>
  <c r="N75"/>
  <c r="Q75"/>
  <c r="L76"/>
  <c r="N76"/>
  <c r="Q76"/>
  <c r="L77"/>
  <c r="N77"/>
  <c r="Q77"/>
  <c r="L78"/>
  <c r="N78"/>
  <c r="Q78"/>
  <c r="L79"/>
  <c r="N79"/>
  <c r="Q79"/>
  <c r="L80"/>
  <c r="N80"/>
  <c r="Q80"/>
  <c r="L81"/>
  <c r="N81"/>
  <c r="Q81"/>
  <c r="L82"/>
  <c r="N82"/>
  <c r="Q82"/>
  <c r="L83"/>
  <c r="N83"/>
  <c r="Q83"/>
  <c r="L84"/>
  <c r="N84"/>
  <c r="Q84"/>
  <c r="L85"/>
  <c r="N85"/>
  <c r="Q85"/>
  <c r="L86"/>
  <c r="N86"/>
  <c r="Q86"/>
  <c r="L87"/>
  <c r="N87"/>
  <c r="Q87"/>
  <c r="L88"/>
  <c r="N88"/>
  <c r="Q88"/>
  <c r="L89"/>
  <c r="N89"/>
  <c r="Q89"/>
  <c r="L90"/>
  <c r="N90"/>
  <c r="Q90"/>
  <c r="L91"/>
  <c r="N91"/>
  <c r="Q91"/>
  <c r="L92"/>
  <c r="N92"/>
  <c r="Q92"/>
  <c r="L93"/>
  <c r="N93"/>
  <c r="Q93"/>
  <c r="L94"/>
  <c r="N94"/>
  <c r="Q94"/>
  <c r="L95"/>
  <c r="N95"/>
  <c r="Q95"/>
  <c r="L96"/>
  <c r="N96"/>
  <c r="Q96"/>
  <c r="L97"/>
  <c r="N97"/>
  <c r="Q97"/>
  <c r="L98"/>
  <c r="N98"/>
  <c r="Q98"/>
  <c r="L99"/>
  <c r="N99"/>
  <c r="Q99"/>
  <c r="L100"/>
  <c r="N100"/>
  <c r="Q100"/>
  <c r="L101"/>
  <c r="N101"/>
  <c r="Q101"/>
  <c r="L102"/>
  <c r="N102"/>
  <c r="Q102"/>
  <c r="L103"/>
  <c r="N103"/>
  <c r="Q103"/>
  <c r="L104"/>
  <c r="N104"/>
  <c r="Q104"/>
  <c r="L105"/>
  <c r="N105"/>
  <c r="Q105"/>
  <c r="I106"/>
  <c r="F2" i="41"/>
  <c r="I2"/>
  <c r="F3"/>
  <c r="I3"/>
  <c r="B4"/>
  <c r="F4"/>
  <c r="I4"/>
  <c r="B5"/>
  <c r="F5" s="1"/>
  <c r="I5"/>
  <c r="B6"/>
  <c r="F6" s="1"/>
  <c r="I6"/>
  <c r="B7"/>
  <c r="F7" s="1"/>
  <c r="I7"/>
  <c r="B8"/>
  <c r="F8" s="1"/>
  <c r="I8"/>
  <c r="B9"/>
  <c r="F9" s="1"/>
  <c r="I9"/>
  <c r="B10"/>
  <c r="F10" s="1"/>
  <c r="I10"/>
  <c r="B11"/>
  <c r="F11" s="1"/>
  <c r="I11"/>
  <c r="B12"/>
  <c r="F12" s="1"/>
  <c r="I12"/>
  <c r="B13"/>
  <c r="F13" s="1"/>
  <c r="I13"/>
  <c r="B14"/>
  <c r="F14" s="1"/>
  <c r="I14"/>
  <c r="B15"/>
  <c r="F15" s="1"/>
  <c r="I15"/>
  <c r="B16"/>
  <c r="F16"/>
  <c r="I16"/>
  <c r="B17"/>
  <c r="F17" s="1"/>
  <c r="I17"/>
  <c r="B18"/>
  <c r="F18" s="1"/>
  <c r="I18"/>
  <c r="B19"/>
  <c r="F19" s="1"/>
  <c r="I19"/>
  <c r="B20"/>
  <c r="F20"/>
  <c r="I20"/>
  <c r="B21"/>
  <c r="F21" s="1"/>
  <c r="I21"/>
  <c r="B22"/>
  <c r="F22" s="1"/>
  <c r="B23"/>
  <c r="F23" s="1"/>
  <c r="I23"/>
  <c r="B24"/>
  <c r="F24" s="1"/>
  <c r="I24"/>
  <c r="B25"/>
  <c r="F25"/>
  <c r="I25"/>
  <c r="B26"/>
  <c r="F26" s="1"/>
  <c r="I26"/>
  <c r="B27"/>
  <c r="F27" s="1"/>
  <c r="I27"/>
  <c r="B28"/>
  <c r="F28" s="1"/>
  <c r="G28"/>
  <c r="I28" s="1"/>
  <c r="B29"/>
  <c r="F29" s="1"/>
  <c r="I29"/>
  <c r="B30"/>
  <c r="F30" s="1"/>
  <c r="I30"/>
  <c r="B31"/>
  <c r="F31" s="1"/>
  <c r="I31"/>
  <c r="B32"/>
  <c r="F32" s="1"/>
  <c r="I32"/>
  <c r="B33"/>
  <c r="F33" s="1"/>
  <c r="I33"/>
  <c r="B34"/>
  <c r="F34"/>
  <c r="I34"/>
  <c r="F35"/>
  <c r="B36"/>
  <c r="F36" s="1"/>
  <c r="I36"/>
  <c r="B37"/>
  <c r="F37" s="1"/>
  <c r="I37"/>
  <c r="B38"/>
  <c r="F38"/>
  <c r="I38"/>
  <c r="B39"/>
  <c r="F39" s="1"/>
  <c r="I39"/>
  <c r="B40"/>
  <c r="F40" s="1"/>
  <c r="I40"/>
  <c r="B41"/>
  <c r="F41" s="1"/>
  <c r="I41"/>
  <c r="B42"/>
  <c r="F42"/>
  <c r="I42"/>
  <c r="B43"/>
  <c r="F43" s="1"/>
  <c r="I43"/>
  <c r="B44"/>
  <c r="F44"/>
  <c r="I44"/>
  <c r="B45"/>
  <c r="F45" s="1"/>
  <c r="I45"/>
  <c r="B46"/>
  <c r="F46"/>
  <c r="I46"/>
  <c r="B47"/>
  <c r="F47" s="1"/>
  <c r="I47"/>
  <c r="B48"/>
  <c r="F48"/>
  <c r="I48"/>
  <c r="B49"/>
  <c r="F49" s="1"/>
  <c r="I49"/>
  <c r="B50"/>
  <c r="F50"/>
  <c r="I50"/>
  <c r="B51"/>
  <c r="F51" s="1"/>
  <c r="I51"/>
  <c r="B52"/>
  <c r="F52"/>
  <c r="I52"/>
  <c r="B53"/>
  <c r="F53" s="1"/>
  <c r="I53"/>
  <c r="B54"/>
  <c r="F54"/>
  <c r="I54"/>
  <c r="B55"/>
  <c r="F55" s="1"/>
  <c r="I55"/>
  <c r="B56"/>
  <c r="F56" s="1"/>
  <c r="I56"/>
  <c r="B57"/>
  <c r="F57" s="1"/>
  <c r="I57"/>
  <c r="B58"/>
  <c r="F58"/>
  <c r="I58"/>
  <c r="B59"/>
  <c r="F59" s="1"/>
  <c r="I59"/>
  <c r="B60"/>
  <c r="F60" s="1"/>
  <c r="I60"/>
  <c r="B61"/>
  <c r="F61" s="1"/>
  <c r="I61"/>
  <c r="B62"/>
  <c r="F62"/>
  <c r="I62"/>
  <c r="B63"/>
  <c r="F63" s="1"/>
  <c r="I63"/>
  <c r="B64"/>
  <c r="F64" s="1"/>
  <c r="I64"/>
  <c r="B65"/>
  <c r="F65" s="1"/>
  <c r="I65"/>
  <c r="B66"/>
  <c r="F66"/>
  <c r="I66"/>
  <c r="B67"/>
  <c r="F67" s="1"/>
  <c r="I67"/>
  <c r="B68"/>
  <c r="F68" s="1"/>
  <c r="I68"/>
  <c r="B69"/>
  <c r="F69" s="1"/>
  <c r="I69"/>
  <c r="B70"/>
  <c r="F70"/>
  <c r="I70"/>
  <c r="B71"/>
  <c r="F71" s="1"/>
  <c r="I71"/>
  <c r="B72"/>
  <c r="F72" s="1"/>
  <c r="I72"/>
  <c r="B73"/>
  <c r="F73" s="1"/>
  <c r="I73"/>
  <c r="B74"/>
  <c r="F74" s="1"/>
  <c r="I74"/>
  <c r="B75"/>
  <c r="F75" s="1"/>
  <c r="I75"/>
  <c r="B76"/>
  <c r="F76"/>
  <c r="I76"/>
  <c r="B77"/>
  <c r="F77" s="1"/>
  <c r="I77"/>
  <c r="B78"/>
  <c r="F78"/>
  <c r="I78"/>
  <c r="B79"/>
  <c r="F79" s="1"/>
  <c r="I79"/>
  <c r="B80"/>
  <c r="F80" s="1"/>
  <c r="I80"/>
  <c r="B81"/>
  <c r="F81" s="1"/>
  <c r="I81"/>
  <c r="B82"/>
  <c r="F82" s="1"/>
  <c r="I82"/>
  <c r="B83"/>
  <c r="F83" s="1"/>
  <c r="I83"/>
  <c r="B84"/>
  <c r="F84"/>
  <c r="I84"/>
  <c r="B85"/>
  <c r="F85" s="1"/>
  <c r="I85"/>
  <c r="X84" i="40"/>
  <c r="Y41" i="30" l="1"/>
  <c r="Y38"/>
  <c r="Y39" s="1"/>
  <c r="V50"/>
  <c r="W50" s="1"/>
  <c r="V47"/>
  <c r="W47" s="1"/>
</calcChain>
</file>

<file path=xl/sharedStrings.xml><?xml version="1.0" encoding="utf-8"?>
<sst xmlns="http://schemas.openxmlformats.org/spreadsheetml/2006/main" count="3529" uniqueCount="1278">
  <si>
    <t>Betterave</t>
  </si>
  <si>
    <t>Type semis</t>
  </si>
  <si>
    <t>Direct</t>
  </si>
  <si>
    <t>Qté graine/gramme</t>
  </si>
  <si>
    <t>Famille</t>
  </si>
  <si>
    <t>Chenopodiacée</t>
  </si>
  <si>
    <t>Bonne association</t>
  </si>
  <si>
    <t>Mauvaise association</t>
  </si>
  <si>
    <t>Propriétés</t>
  </si>
  <si>
    <t xml:space="preserve">Prescription </t>
  </si>
  <si>
    <t>Conseillé pour femme enceinte (cuite)</t>
  </si>
  <si>
    <t>Exigence fertilisation</t>
  </si>
  <si>
    <t>Gourmant</t>
  </si>
  <si>
    <t>Date semis</t>
  </si>
  <si>
    <t>Début récolte</t>
  </si>
  <si>
    <t>Fin récolte</t>
  </si>
  <si>
    <t>Variété</t>
  </si>
  <si>
    <t>Date plantation</t>
  </si>
  <si>
    <t>Aubergine</t>
  </si>
  <si>
    <t>Solanacée</t>
  </si>
  <si>
    <t>Motte</t>
  </si>
  <si>
    <t>Mai</t>
  </si>
  <si>
    <t>Période Semis</t>
  </si>
  <si>
    <t>Période Plantation</t>
  </si>
  <si>
    <t>mars</t>
  </si>
  <si>
    <t>Avril-juin</t>
  </si>
  <si>
    <t>NA</t>
  </si>
  <si>
    <t>Tps motte</t>
  </si>
  <si>
    <t>Tps croissance</t>
  </si>
  <si>
    <t>Nom planche</t>
  </si>
  <si>
    <t>Légumes</t>
  </si>
  <si>
    <t>Moyen</t>
  </si>
  <si>
    <t>Basilic</t>
  </si>
  <si>
    <t>Important</t>
  </si>
  <si>
    <t>A l'abris</t>
  </si>
  <si>
    <t>Feu</t>
  </si>
  <si>
    <t>Eau</t>
  </si>
  <si>
    <t>Air</t>
  </si>
  <si>
    <t>Terre</t>
  </si>
  <si>
    <t>légé, bien drainé</t>
  </si>
  <si>
    <t>Modéré</t>
  </si>
  <si>
    <t>Lamiacée</t>
  </si>
  <si>
    <t>rue officinale</t>
  </si>
  <si>
    <t>avril-mai</t>
  </si>
  <si>
    <t>mai-juin</t>
  </si>
  <si>
    <t>Format Motte (cm)</t>
  </si>
  <si>
    <t>Légume</t>
  </si>
  <si>
    <t>Blette</t>
  </si>
  <si>
    <t>chenopodiacée</t>
  </si>
  <si>
    <t>Planète Maîtresse</t>
  </si>
  <si>
    <t>Jupiter</t>
  </si>
  <si>
    <t>Catégorie végétale</t>
  </si>
  <si>
    <t>Fruit</t>
  </si>
  <si>
    <t>Racine</t>
  </si>
  <si>
    <t>Feuille</t>
  </si>
  <si>
    <t>Ail, camomille, céleri, chou de Bruxelles, chou-fleur, échalote, laitue, mâche, navet, oignon, radis.</t>
  </si>
  <si>
    <t>Asperge, betterave, carotte, épinard, panais, poireau, pomme de terre, tomate.</t>
  </si>
  <si>
    <t>Parasites</t>
  </si>
  <si>
    <t>Altise, escargot, limace, puceron, taupin</t>
  </si>
  <si>
    <t>Maladie</t>
  </si>
  <si>
    <t>Cercosporiose, fonte des semis, jaunisse, mildiou, rouille</t>
  </si>
  <si>
    <t>Frais et profond</t>
  </si>
  <si>
    <t>Soleil ou mi-ombre</t>
  </si>
  <si>
    <t>Direct ou Motte</t>
  </si>
  <si>
    <t>Mars-Avril</t>
  </si>
  <si>
    <t>Avril-Mai</t>
  </si>
  <si>
    <t>Craint le sec</t>
  </si>
  <si>
    <t>Riche en anti-oxidant, Vitamine A,K, Fer, Mg, Cu, Mng.</t>
  </si>
  <si>
    <t>Moyenne</t>
  </si>
  <si>
    <t>Brocoli</t>
  </si>
  <si>
    <t>Avril-Mai/Août</t>
  </si>
  <si>
    <t>Mars-Avril/Juillet</t>
  </si>
  <si>
    <t>Avril-Juillet</t>
  </si>
  <si>
    <t>Souple, drainée</t>
  </si>
  <si>
    <t>Araignée rouge, doryphore, mouche blanche, puceron</t>
  </si>
  <si>
    <t>Fonte ses semis, mosaïque, mildiou, oïdium, pourriture grise, verticilliose</t>
  </si>
  <si>
    <t>Artichaut, bourrache, estragon, haricot, fève, lavande, œillet d'Inde, persil, pois, radis, souci, tanaisie, thym</t>
  </si>
  <si>
    <t>Ail, ciboule, ciboulette, oignon, piment, pois, poivron, pomme de terre, tomate</t>
  </si>
  <si>
    <t>Mercure</t>
  </si>
  <si>
    <t>Elément maître</t>
  </si>
  <si>
    <t>Vitamine K, Fer</t>
  </si>
  <si>
    <t>Abrité</t>
  </si>
  <si>
    <t>Fonte des semis, fusariose</t>
  </si>
  <si>
    <t>Résistant</t>
  </si>
  <si>
    <t>Tous les légumes et surtout  les concombres, les courgettes et les tomates</t>
  </si>
  <si>
    <t>Mars</t>
  </si>
  <si>
    <t>Planète semis</t>
  </si>
  <si>
    <t>Poisson</t>
  </si>
  <si>
    <t>Bélier-Lion-Sagittaire</t>
  </si>
  <si>
    <t>Rotation</t>
  </si>
  <si>
    <t>3 ans</t>
  </si>
  <si>
    <t>3 ans, jamais après pomme de terre</t>
  </si>
  <si>
    <t>Riche en potassium, sodium, Vitamne A (feuille)</t>
  </si>
  <si>
    <t>Profond, léger, souple, sablonneux</t>
  </si>
  <si>
    <t>Soleil</t>
  </si>
  <si>
    <t>Mineuse de la feuille, mouche, noctuelle, puceron, silphe, tipule</t>
  </si>
  <si>
    <t>Cercosporiose, mildiou, oïdium, rhizomanie, rouille</t>
  </si>
  <si>
    <t>Ail, brocoli, céleri, chou, chou de Bruxelles, chou-fleur, échalote, laitue, oignon, radis</t>
  </si>
  <si>
    <t xml:space="preserve">
Asperge, bette, carotte, épinard, fève, haricot à rames, haricot d'Espagne, maïs, poireau, pomme de terre, tomate</t>
  </si>
  <si>
    <t>Venus</t>
  </si>
  <si>
    <t>Capri-Taureau-Vierge</t>
  </si>
  <si>
    <t>Planète récolte</t>
  </si>
  <si>
    <t>Bélier</t>
  </si>
  <si>
    <t>Lune semis</t>
  </si>
  <si>
    <t>Décroissante</t>
  </si>
  <si>
    <t>Lune Récolte</t>
  </si>
  <si>
    <t>Croissante et montante</t>
  </si>
  <si>
    <t>Lune pincement</t>
  </si>
  <si>
    <t>Descendante et croissante</t>
  </si>
  <si>
    <t>Montante</t>
  </si>
  <si>
    <t>Planète repiquage</t>
  </si>
  <si>
    <t>Lune Repiquage</t>
  </si>
  <si>
    <t>Descendante</t>
  </si>
  <si>
    <t>Cancer, scorpion</t>
  </si>
  <si>
    <t>Bisannuelle</t>
  </si>
  <si>
    <t>Annuelle (pérenne tropicale)</t>
  </si>
  <si>
    <t>Annuelle (vivace tropicale)</t>
  </si>
  <si>
    <t>T° croissance</t>
  </si>
  <si>
    <t>10 °C - NA</t>
  </si>
  <si>
    <t>15-26°C</t>
  </si>
  <si>
    <t>20 - 32 °C</t>
  </si>
  <si>
    <t>5-32 °C /idéal 16-22°C</t>
  </si>
  <si>
    <t>15 - 23 °C</t>
  </si>
  <si>
    <t>Annuelle/Bisannuelle</t>
  </si>
  <si>
    <t>Vitamine C, Ca, Fe, Mg</t>
  </si>
  <si>
    <t>Fleur</t>
  </si>
  <si>
    <t>Profond, frais, drainée</t>
  </si>
  <si>
    <t>Mi-ombre, ensoleillé</t>
  </si>
  <si>
    <t>Altise, noctuelle, piéride, Limaces, punaise, Teigne, mouche,cécidomyie, charançon gallicole</t>
  </si>
  <si>
    <t>Alternariose, hernie du chou et mildiou</t>
  </si>
  <si>
    <t>tomate, mélisse, aneth, Aneth, artichaut, bette, betterave, bourrache, camomille, capucine, carotte, céleri, concombre, cornichon, épinard, fève, haricot nain, hysope, laitue, mâche, menthe, œillet d'Inde, origan, pois, pomme de terre, romarin, sarriette, sauge, souci, thym</t>
  </si>
  <si>
    <t>Ail, brocoli, ciboulette, chou, chou de Bruxelles, échalote, fraisier, navet, oignon, panais, poireau, radis, rutabaga, souci, tomate, vigne.</t>
  </si>
  <si>
    <t xml:space="preserve">3-4 ans. Plutôt après un engrais vert. </t>
  </si>
  <si>
    <t>Forte</t>
  </si>
  <si>
    <t>Lune</t>
  </si>
  <si>
    <t>Croissante et Montante</t>
  </si>
  <si>
    <t>Balance-Gémeau, Verseau</t>
  </si>
  <si>
    <t xml:space="preserve">Croissante  </t>
  </si>
  <si>
    <t>Balance-Belier-Verseau-Gem</t>
  </si>
  <si>
    <t>Très bon anti-oxidant (cardio et cancer)</t>
  </si>
  <si>
    <t>Riche en fibre, Vitamine B1 B6, Ca, Mg, Ph, K, CU</t>
  </si>
  <si>
    <t>Carotte</t>
  </si>
  <si>
    <t>Apiacée</t>
  </si>
  <si>
    <t>Cycle végétatif</t>
  </si>
  <si>
    <t>Mars-juillet</t>
  </si>
  <si>
    <t>10-30°C / Idéal 15-20°C</t>
  </si>
  <si>
    <t>Profond, léger, drainé</t>
  </si>
  <si>
    <t>Faible</t>
  </si>
  <si>
    <t>Mi-ombre, soleil</t>
  </si>
  <si>
    <t>Courtilières, Limaces, Mouches de la Carotte et Psylles.</t>
  </si>
  <si>
    <t>Alternariose, Fonte des Semis et Mildiou.</t>
  </si>
  <si>
    <t>Ail, chou, chou de Bruxelles, chou-fleur, ciboulette, coriandre, échalote, endive, épinard, fève, haricot nain, laitue, œillet d'Inde, oignon, piment, poireau, pois, poivron, radis, romarin, rutabaga, sauge, souci, tomate</t>
  </si>
  <si>
    <t xml:space="preserve">
Aneth, bette, betterave, céleri, cerfeuil, menthe, panais, persil, pomme de terre</t>
  </si>
  <si>
    <t>Saturne</t>
  </si>
  <si>
    <t>Vierge</t>
  </si>
  <si>
    <t>Décroissante et déscendante</t>
  </si>
  <si>
    <t>Décroissante et descendante</t>
  </si>
  <si>
    <t xml:space="preserve">VitamineA,B6,K, E, Anti-oxydant, </t>
  </si>
  <si>
    <t>Chou Cabus</t>
  </si>
  <si>
    <t>Brassicacée</t>
  </si>
  <si>
    <t>Frais drainé, Calcaire, argileux</t>
  </si>
  <si>
    <t>Ensolleillé</t>
  </si>
  <si>
    <t>Juillet-Août</t>
  </si>
  <si>
    <t>Altise, cécidomyie, charançon gallicole, mouche, noctuelle et piéride</t>
  </si>
  <si>
    <t>Aneth, artichaut, bette, betterave, bourrache, camomille, capucine, carotte, céleri, concombre, cornichon, épinard, fève, haricot nain, hysope, laitue, mâche, menthe, œillet d'Inde, origan, pois, pomme de terre, romarin, sarriette, sauge, souci, thym</t>
  </si>
  <si>
    <t>Ail, brocoli, ciboulette, chou, chou de Bruxelles, échalote, fraisier, navet, oignon, panais, poireau, radis, rutabaga, souci, tomate, vigne</t>
  </si>
  <si>
    <t>Cycle de 3-4 ans. Après un légume fruit ou engrais vert et Avt un légume racine</t>
  </si>
  <si>
    <t xml:space="preserve">Eviter une fumure juste avant de planté. Cycle de 4 ans. </t>
  </si>
  <si>
    <t>cancer-poisson-scorption</t>
  </si>
  <si>
    <t>15-23 °C</t>
  </si>
  <si>
    <t>Anti-oxydant, faible calorie,</t>
  </si>
  <si>
    <t>Chou Fleur</t>
  </si>
  <si>
    <t>Vitamine C, Soufre</t>
  </si>
  <si>
    <t>Annuelle</t>
  </si>
  <si>
    <t>Chou Romanesco</t>
  </si>
  <si>
    <t>Cycle de 4-5 ans</t>
  </si>
  <si>
    <t>Chou de Bruxelles</t>
  </si>
  <si>
    <t>juin</t>
  </si>
  <si>
    <t>juillet</t>
  </si>
  <si>
    <t xml:space="preserve">Vitamine C, Fibres, </t>
  </si>
  <si>
    <t>Profond, frais, drainée, sabl.</t>
  </si>
  <si>
    <t>13-30 °C</t>
  </si>
  <si>
    <t>Cycle de 4-5 ans. Pas trop azoté.</t>
  </si>
  <si>
    <t>Fréquent et régulier</t>
  </si>
  <si>
    <t>santé de l'œil</t>
  </si>
  <si>
    <t>maladie neurologique</t>
  </si>
  <si>
    <t>Chou Rave</t>
  </si>
  <si>
    <t>Mars-mai</t>
  </si>
  <si>
    <t>Fevrier-Mars</t>
  </si>
  <si>
    <t>Résistance au Gel</t>
  </si>
  <si>
    <t>Non</t>
  </si>
  <si>
    <t>Annuel</t>
  </si>
  <si>
    <t>Riche, frais, profond</t>
  </si>
  <si>
    <t>Cycle de 4 ans.</t>
  </si>
  <si>
    <t>Vénus</t>
  </si>
  <si>
    <t>Capricorne, Taureau, Vierge</t>
  </si>
  <si>
    <t>Décroissante et Montante</t>
  </si>
  <si>
    <t>Décroissante et Déscendante</t>
  </si>
  <si>
    <t>Vitamine C et Minéraux</t>
  </si>
  <si>
    <t>Concombre</t>
  </si>
  <si>
    <t>Curcubitacée</t>
  </si>
  <si>
    <t>Non (&lt;10 °C)</t>
  </si>
  <si>
    <t>15-35°C (Idéal 20-25°C)</t>
  </si>
  <si>
    <t>Frais, léger, riche, drainé</t>
  </si>
  <si>
    <t>Apport automne + purin d'ortie à la fructification</t>
  </si>
  <si>
    <t>Ensoleillé</t>
  </si>
  <si>
    <t>A l'abris du vent</t>
  </si>
  <si>
    <t>Mai-Juin</t>
  </si>
  <si>
    <t>Vitamine K, Cuivre</t>
  </si>
  <si>
    <t>GàG, régulier et important</t>
  </si>
  <si>
    <t>Araignée rouge, puceron, thrips</t>
  </si>
  <si>
    <t>Anthracnose, cladosporiose, fonte des semis, mildiou, nuile grise, mosaïque, oïdium</t>
  </si>
  <si>
    <t>Ail, aneth, asperge, betterave, brocoli, camomille, carotte, céleri, chou, chou de Bruxelles, chou-fleur, ciboulette, échalote, fève, haricot, laitue, maïs, oignon, pois</t>
  </si>
  <si>
    <t xml:space="preserve">
Cornichon, courge, courgette, melon, menthe, pomme de terre, radis, romarin, sauge, thym, tomate</t>
  </si>
  <si>
    <t>4-5 ans (incluant melon)</t>
  </si>
  <si>
    <t>Bélier, Lion Sagittaire</t>
  </si>
  <si>
    <t>Desendante</t>
  </si>
  <si>
    <t>Croissante et Descendante</t>
  </si>
  <si>
    <t>Belier, Lion Sagit, Gem, Vers</t>
  </si>
  <si>
    <t>Motte ou Direct</t>
  </si>
  <si>
    <t>Courge Potimarron</t>
  </si>
  <si>
    <t xml:space="preserve">Vitamine A, B, C, Ca, Mg, Ph, </t>
  </si>
  <si>
    <t>Profond, Humifère, drainé</t>
  </si>
  <si>
    <t>Juin</t>
  </si>
  <si>
    <t>15-28°C</t>
  </si>
  <si>
    <t>Fréquent</t>
  </si>
  <si>
    <t>Aleurode, araignée rouge et puceron. Les escargots et les limaces principalement pour les jeunes plants</t>
  </si>
  <si>
    <t>Anthracnose (ou nuile rouge), oïdium et pourriture grise</t>
  </si>
  <si>
    <t>Betterave, carotte, fève, haricot, laitue, maïs, menthe, pois, radi</t>
  </si>
  <si>
    <t>Pomme de terre, romarin, sauge, thym</t>
  </si>
  <si>
    <t>Bélier, Lion, Sagittaire</t>
  </si>
  <si>
    <t>Bélier, Lion, Gem, Sagit, Vers</t>
  </si>
  <si>
    <t xml:space="preserve">Abrité </t>
  </si>
  <si>
    <t>Courgette</t>
  </si>
  <si>
    <t>Ca, Mg, K</t>
  </si>
  <si>
    <t>Février-Mai</t>
  </si>
  <si>
    <t>Mars-Juin</t>
  </si>
  <si>
    <t>Important, Apport fumier décomposé à la plantation</t>
  </si>
  <si>
    <t>Fréquent - GaG</t>
  </si>
  <si>
    <t>Araignées rouges, pucerons, tétranyques</t>
  </si>
  <si>
    <t xml:space="preserve">
Fonte des semis, mildiou, mosaïque, nuile grise, oïdium. La maladie la plus fréquente est l'oïdium</t>
  </si>
  <si>
    <t xml:space="preserve">
Basilic, bourrache, capucine, céleri, fève, haricot à rame, maïs, marjolaine, menthe, oignon, pois</t>
  </si>
  <si>
    <t>Brocoli, chou, chou de Bruxelles, chou-fleur, concombre, cornichon, courge, melon, pomme de terre, radis, tomate</t>
  </si>
  <si>
    <t>Cycle de 4 ans. Après légume racine</t>
  </si>
  <si>
    <t>Bélier, Sagittaire</t>
  </si>
  <si>
    <t>Epinard</t>
  </si>
  <si>
    <t>Février-Mars et Août-Sept</t>
  </si>
  <si>
    <t>Avril-juin et Oct-Dec</t>
  </si>
  <si>
    <t>Oui - Petite Gelée</t>
  </si>
  <si>
    <t>Chenopodaciée</t>
  </si>
  <si>
    <t>Frais, humifère, consistant, drainé</t>
  </si>
  <si>
    <t>Moyen, Compost bien mûr</t>
  </si>
  <si>
    <t>Mi-ombre (été), Ensoleillé (hiver)</t>
  </si>
  <si>
    <t>Récup Graine - Méthode</t>
  </si>
  <si>
    <t>Récup Graine - Conservation</t>
  </si>
  <si>
    <t xml:space="preserve">Faire rouler l'aubergine, ouvrir, récupérer les graines, faire sécher sur un sopalin quelques jours. </t>
  </si>
  <si>
    <t>Laisser monter en graine en été et récupérer les graines.</t>
  </si>
  <si>
    <t>4 ans</t>
  </si>
  <si>
    <t>Mouche de la betterave, limace, noctuelle et puceron.</t>
  </si>
  <si>
    <t xml:space="preserve">Fonte des semis et mildiou. </t>
  </si>
  <si>
    <t>Attention Excès Humidité</t>
  </si>
  <si>
    <t>Ail, asperge, aubergine, brocoli, camomille, carotte, céleri, chou, chou de Bruxelles, chou-fleur, concombre, fève, fraisier, haricot, maïs, melon, navet, oignon, poireau, pois, radis, souci</t>
  </si>
  <si>
    <t>Bette, betterave, hysope, laitue, piment, poivron, pomme de terre, tomate et vigne</t>
  </si>
  <si>
    <t>Cycle 3 ans, pas après Concombre</t>
  </si>
  <si>
    <t>Neptune</t>
  </si>
  <si>
    <t>Cancer, Poisson, Scorpion</t>
  </si>
  <si>
    <t>Ts les jours</t>
  </si>
  <si>
    <t>Vitamine A,B9,K - Fe, Mg, Mn,</t>
  </si>
  <si>
    <t>Fenouil</t>
  </si>
  <si>
    <t>Léger et humifère</t>
  </si>
  <si>
    <t>Mars et Août</t>
  </si>
  <si>
    <t>Avril / Sept</t>
  </si>
  <si>
    <t>15-25°C (Idéale 18-22°C)</t>
  </si>
  <si>
    <t>Laisser monter en graine en été</t>
  </si>
  <si>
    <t>Limace, mouche de la carotte, puceron</t>
  </si>
  <si>
    <t>Rouille</t>
  </si>
  <si>
    <t>Doit être éloigné de tous les autres légumes et aromatiques</t>
  </si>
  <si>
    <t>3-4 ans, bien fumée en avance</t>
  </si>
  <si>
    <t>Régulier</t>
  </si>
  <si>
    <t>Hypertension, santé osseus</t>
  </si>
  <si>
    <t>Vitamine C</t>
  </si>
  <si>
    <t>Fabacée</t>
  </si>
  <si>
    <t>réchauffé, ameubli, léger, et humifère</t>
  </si>
  <si>
    <t>Protégé</t>
  </si>
  <si>
    <t>Après légume-fruit ou Chou, mâche</t>
  </si>
  <si>
    <t>16-30°C (Idéale 20-25°C)</t>
  </si>
  <si>
    <t>Haricot</t>
  </si>
  <si>
    <t>Fibres, Fe</t>
  </si>
  <si>
    <t>non&gt;12°C</t>
  </si>
  <si>
    <t>Faible, pas de fumure fraiche</t>
  </si>
  <si>
    <t>Sur fruit mûr</t>
  </si>
  <si>
    <t xml:space="preserve">Moyen, GaG </t>
  </si>
  <si>
    <t>Bruche, escargot, limace, mouche, puceron vert, thrips</t>
  </si>
  <si>
    <t>Anthracnose, fonte des semis, graisse, mildiou, pourriture grise, rouille</t>
  </si>
  <si>
    <t>Bourrache, brocoli, capucine, carotte, céleri, chou, chou de Bruxelles, chou-fleur, concombre, cornichon, courge, courgette, épinard, fraisier, laitue, mâche, maïs (pour les haricots à rames), melon, navet, œillet d'Inde, panais, radis, romarin, rutabaga, sarriette, souci</t>
  </si>
  <si>
    <t>Ail, asperge, aubergine, betterave, ciboulette, échalote, fenouil, oignon, persil, piment, oignon, poireau, pois, poivron, pomme de terre, tomate</t>
  </si>
  <si>
    <t>Mâche</t>
  </si>
  <si>
    <t>vitamines A, C et E et renferme des sels minéraux comme du fe</t>
  </si>
  <si>
    <t>Valérianacées</t>
  </si>
  <si>
    <t>Annuel ou bisannuel</t>
  </si>
  <si>
    <t>Laissé monter en graine au printemps</t>
  </si>
  <si>
    <t>jusque -20°C</t>
  </si>
  <si>
    <t>jusque -7°C</t>
  </si>
  <si>
    <t>Frais, humifère, ferme et drainé</t>
  </si>
  <si>
    <t>Aucune</t>
  </si>
  <si>
    <t>Mi-ombre à ensoleillé</t>
  </si>
  <si>
    <t>Juillet à Septembre</t>
  </si>
  <si>
    <t>Août à Octobre</t>
  </si>
  <si>
    <t>5 ans</t>
  </si>
  <si>
    <t xml:space="preserve">
Résistante. Les escargots et les limaces peuvent attaquer les jeunes pousses</t>
  </si>
  <si>
    <t>Fonte des semis, oïdium, pourriture grise, rouille</t>
  </si>
  <si>
    <t>Bette, céleri, chou, chou de Bruxelles, chou-fleur, fraisier, haricot, laitue, oignon, poireau</t>
  </si>
  <si>
    <t>Il n'y a pas d'incompatibilité avérée</t>
  </si>
  <si>
    <t>Pas de rotation. Culture peu exigente</t>
  </si>
  <si>
    <t>Eviter Poisson et cancer</t>
  </si>
  <si>
    <t>Navet</t>
  </si>
  <si>
    <t>Ca, Fe</t>
  </si>
  <si>
    <t>Oignon</t>
  </si>
  <si>
    <t>Liliacée</t>
  </si>
  <si>
    <t>Pour récupérer les bulbille, semer en avril/mai et récolter en août/Sept, repiquage en février/mars de l'année suivante</t>
  </si>
  <si>
    <t>Vivace cultivée en annuelle</t>
  </si>
  <si>
    <t>Léger, sablonneux et drainé</t>
  </si>
  <si>
    <t>Avril/mai - repiquage fev-mars</t>
  </si>
  <si>
    <t>Juillet/août en frais, Sept pr conserv.</t>
  </si>
  <si>
    <t>Anguillule, mouche de l'oignon, thrips</t>
  </si>
  <si>
    <t>Fonte des semis, fusariose, mildiou, rouille</t>
  </si>
  <si>
    <t>Artichaut, bette, betterave, camomille, carotte, céleri, concombre, cornichon, fraisier, laitue, mâche, navet, panais, persil, radis, sarriette, tomate</t>
  </si>
  <si>
    <t>Ail, asperge, aubergine, brocoli, chou, chou de Bruxelles, chou-fleur, ciboulette, échalote, fève, haricot, piment, poireau, pois, poivron, pomme de terre, sauge, tomate</t>
  </si>
  <si>
    <t>Pas trop d'eau</t>
  </si>
  <si>
    <t>3-4 ans</t>
  </si>
  <si>
    <t>Panais</t>
  </si>
  <si>
    <t>Bis annuel</t>
  </si>
  <si>
    <t>Laisser monté en graine en deuxième année</t>
  </si>
  <si>
    <t>Août-Sept jusque première gelée</t>
  </si>
  <si>
    <t>Léger, frais, profond, drainé</t>
  </si>
  <si>
    <t>3-4 ans, pas de fumure fraiche</t>
  </si>
  <si>
    <t>1 ans</t>
  </si>
  <si>
    <t>Sol Humide</t>
  </si>
  <si>
    <t>Altises, Mouches de la Carotte et Mouches du Chou.</t>
  </si>
  <si>
    <t>Chancre du panais, Mildiou, Oïdium et Rouille</t>
  </si>
  <si>
    <t>Ail, brocoli, chou, chou de Bruxelles, chou-fleur, fève, haricot, navet, oignon, poireau, pois, radis, salsifis, scorsonère</t>
  </si>
  <si>
    <t>Aneth, bette, carotte, céleri, persil</t>
  </si>
  <si>
    <t>Persil</t>
  </si>
  <si>
    <t>frais, profond, drainé: Pas acide</t>
  </si>
  <si>
    <t>Mars-Sept</t>
  </si>
  <si>
    <t>Février-Août</t>
  </si>
  <si>
    <t>Sur plantes montées en graine</t>
  </si>
  <si>
    <t>Limace, mouche de la carotte</t>
  </si>
  <si>
    <t>Mildiou, oïdium et septoriose</t>
  </si>
  <si>
    <t>Asperge, aubergine, maïs, radis, romarin, tomate</t>
  </si>
  <si>
    <t>Artichaut, aneth, carotte, céleri, haricot, laitue, lavande, panais, pois, poireau</t>
  </si>
  <si>
    <t>Cancer et scorpion</t>
  </si>
  <si>
    <t>Bisannuel</t>
  </si>
  <si>
    <t>vitamines C, K et du fer.</t>
  </si>
  <si>
    <t>15-29°C</t>
  </si>
  <si>
    <t>Poivron</t>
  </si>
  <si>
    <t>Sur fruit mûrs</t>
  </si>
  <si>
    <t>17-29°C</t>
  </si>
  <si>
    <t>vitamines A et C, Mg et Fibres</t>
  </si>
  <si>
    <t>Non, dépéris en-dessous de 10°</t>
  </si>
  <si>
    <t>Chaud, drainé, acide</t>
  </si>
  <si>
    <t>Février</t>
  </si>
  <si>
    <t>Aleurode, escargot, limace, puceron</t>
  </si>
  <si>
    <t>Fonte des semis, mildiou, pourriture du collet, pourriture grise</t>
  </si>
  <si>
    <t>Basilic, bourrache, capucine,  carotte, marjolaine, origan</t>
  </si>
  <si>
    <t>Ail, asperge, ciboulette, échalote, épinard, fève, haricot, oignon, piment, poireau, pois, pomme de terre</t>
  </si>
  <si>
    <t>Radis</t>
  </si>
  <si>
    <t>Radis noir</t>
  </si>
  <si>
    <t>Salade</t>
  </si>
  <si>
    <t>Tomate</t>
  </si>
  <si>
    <t>Profond, léger, meuble, frais</t>
  </si>
  <si>
    <t>Sur fleur fânée et séchée</t>
  </si>
  <si>
    <t>Fréquent, terre tjrs humide</t>
  </si>
  <si>
    <t>Altise, charançon gallicole du chou, escargot, limace, mouche du navet</t>
  </si>
  <si>
    <t>Fonte des semis, mildiou</t>
  </si>
  <si>
    <t>Artichaut, bette, betterave, capucine, carotte, céleri, cerfeuil, cresson, endive, épinard, fève, haricot, laitue, melon, menthe, panais, persil, pois, souci, tomate</t>
  </si>
  <si>
    <t>Brocoli, chou, chou de Bruxelles, chou-fleur, concombre, cornichon, courge, courgette, hysope, pomme de terre, rutabaga, vigne</t>
  </si>
  <si>
    <t>Pas besoins de rotation</t>
  </si>
  <si>
    <t>Petite gelée</t>
  </si>
  <si>
    <t>Mars-Mai / Août-Sept</t>
  </si>
  <si>
    <t>Vitamine C, Souffre, Ph, Mg</t>
  </si>
  <si>
    <t>Juillet Août</t>
  </si>
  <si>
    <t>Bélier pr stockage</t>
  </si>
  <si>
    <t>5-28°C (Idéale 7-18°C)</t>
  </si>
  <si>
    <t>15-35°C (Idéale 20-22°C)</t>
  </si>
  <si>
    <t>Sur pied monté en graine</t>
  </si>
  <si>
    <t>Pas besoin de rotation</t>
  </si>
  <si>
    <t>Astéracée</t>
  </si>
  <si>
    <t>Léger, frais, humifère et drainé</t>
  </si>
  <si>
    <t>4-5 ans</t>
  </si>
  <si>
    <t>Escargot, hépiale, limace, noctuelle, puceron</t>
  </si>
  <si>
    <t>Cercosporiose, jaunisse, fonte des semis, mildiou, mosaïque, pourriture du collet</t>
  </si>
  <si>
    <t>Ail, asperge, bette, betterave, carotte, cerfeuil, chou, chou de Bruxelles, chou-fleur, concombre, cornichon, échalote, fève, fraisier, haricot, mâche, melon, navet, oignon, poireau, pois, radis, souci</t>
  </si>
  <si>
    <t>Artichaut, brocoli, céleri, endive, épinard, fenouil, maïs, persil, rue, tournesol</t>
  </si>
  <si>
    <t>Ensoleillé, mi-ombre</t>
  </si>
  <si>
    <t>Février à Août</t>
  </si>
  <si>
    <t>Sur Fruit</t>
  </si>
  <si>
    <t xml:space="preserve">Vitamine C, </t>
  </si>
  <si>
    <t>Frais, ameubli, humifère et drainé</t>
  </si>
  <si>
    <t>Moyenne (purin d'ortie au cours de la saison)</t>
  </si>
  <si>
    <t>Février-Mars</t>
  </si>
  <si>
    <t>Régulier mais peu au départ</t>
  </si>
  <si>
    <t>Venus et Jupiter</t>
  </si>
  <si>
    <t xml:space="preserve">
Courtilière, doryphore, forficule, noctuelle, puceron, taupin, thrips, tuta absoluta (ou mineuse de la tomate)</t>
  </si>
  <si>
    <t xml:space="preserve">
Alternariose, cladosporiose, fonte des semis, mildiou, oïdium, verticiliose</t>
  </si>
  <si>
    <t>basilic, capucine, carotte, échalote, épinard, œillet d'Inde, persil, radis, souci</t>
  </si>
  <si>
    <t>Bette, betterave, chou, concombre, cornichon, courge, haricot, pois, pomme de terre, poireau</t>
  </si>
  <si>
    <t>Pas après les solanacées mais possible après tomate</t>
  </si>
  <si>
    <t>Ail</t>
  </si>
  <si>
    <t>Aliacée</t>
  </si>
  <si>
    <t>Leger, profond, sablonneux</t>
  </si>
  <si>
    <t>ensoleillé</t>
  </si>
  <si>
    <t>octobre</t>
  </si>
  <si>
    <t>Octobre</t>
  </si>
  <si>
    <t>Oui (-15°C)</t>
  </si>
  <si>
    <t>Anguillules, Mouche de l'oignon, teigne du poireau</t>
  </si>
  <si>
    <t>mildiou, Rouille, sclérotiriose</t>
  </si>
  <si>
    <t>Signe terre et feu</t>
  </si>
  <si>
    <t>Fève</t>
  </si>
  <si>
    <t>Sur fruit mûr, une fois que les gousses sont noirs et fripées</t>
  </si>
  <si>
    <t>2 ans</t>
  </si>
  <si>
    <t>profond, frais, humifère</t>
  </si>
  <si>
    <t>faible</t>
  </si>
  <si>
    <t>Octobre-Novembre</t>
  </si>
  <si>
    <t>Oui (jusque -5°)</t>
  </si>
  <si>
    <t>Bélier, lion, sagittaire</t>
  </si>
  <si>
    <t>Asperge, brocoli, chou, chou de Bruxelles, chou-fleur, ciboulette, échalote, fève, haricot nain et à rame, lentille, navet, oignon, piment, poireau, pois, poivron, sauge, souci, tomate*.
*tomate : elle a tendance à empêcher le grossissement des gousses. Par contre, l'ail proche de la tomate éloigne de nombreux insectes.</t>
  </si>
  <si>
    <t xml:space="preserve">Bette, betterave, camomille, carotte, céleri, concombre, cornichon, épinard, fraisier, framboisier, laitue, panais, pissenlit, rosier, rutabaga, sarriette..
</t>
  </si>
  <si>
    <t>Riche en Protéine et en Fibre</t>
  </si>
  <si>
    <t>A mettre à L'abris du vent</t>
  </si>
  <si>
    <t xml:space="preserve">Bruche, puceron noir et sitone.
</t>
  </si>
  <si>
    <t>Anthracnose, fonte des semis et mildiou</t>
  </si>
  <si>
    <t>Ail, asperge, aubergine, betterave, ciboulette, échalote, fenouil, haricot, oignon, piment, poireau, pois, poivron, pomme de terre, raifort.</t>
  </si>
  <si>
    <t>Mi-Ombre/ensoleillé</t>
  </si>
  <si>
    <t>Leger, profond, humifère</t>
  </si>
  <si>
    <t>Octobre-Nov</t>
  </si>
  <si>
    <t>Bruche, cécidomyie, escargot, limace, puceron, thrips, tordeuse du pois</t>
  </si>
  <si>
    <t>Anthracnose, fonte des semis, fusariose, mildiou, oïdium, rouille</t>
  </si>
  <si>
    <t>Artichaut, brocoli, carotte, céleri, chou, chou de Bruxelles, chou-fleur, concombre, cornichon, courge, courgette, épinard, laitue, maïs, melon, menthe, navet, panais, radis, rutabaga</t>
  </si>
  <si>
    <t>Ail, asperge, aubergine, ciboulette, échalote, fenouil, fève, fraisier, haricot, oignon, persil, piment, poireau, poivron, pomme de terre, tomate</t>
  </si>
  <si>
    <t>Pomme de Terre</t>
  </si>
  <si>
    <t>Sur terrain - difficile à conserver</t>
  </si>
  <si>
    <t>racine</t>
  </si>
  <si>
    <t>vivace (mais gélif)</t>
  </si>
  <si>
    <t>humifère, profond, drainé (Potassium)</t>
  </si>
  <si>
    <t>avril-juin</t>
  </si>
  <si>
    <t>Altise, courtilière, doryphore, taupin</t>
  </si>
  <si>
    <t>Fusariose, mildiou, rhizoctone noir, rouille</t>
  </si>
  <si>
    <t>Brocoli, capucine, chou, chou de Bruxelles, chou-fleur, coriandre, laitue,  œillet d'Inde, souci, topinambour</t>
  </si>
  <si>
    <t>Aubergine, bette, betterave, carotte, céleri, concombre, cornichon, courge, courgette, échalote, épinard, fève, framboisier, haricot, maïs, melon, navet, oignon, piment, pois, poivron, radis, tomate, tournesol</t>
  </si>
  <si>
    <t>descendante et décroissante</t>
  </si>
  <si>
    <t>Vitamine B1, C, Potassium, fer</t>
  </si>
  <si>
    <t>Melon</t>
  </si>
  <si>
    <t>Dans le fruit</t>
  </si>
  <si>
    <t>Fertile, léger, humifère, humide et drainé</t>
  </si>
  <si>
    <t>Attention, pas trop d'eau</t>
  </si>
  <si>
    <t>Craint vent fort</t>
  </si>
  <si>
    <t>non</t>
  </si>
  <si>
    <t>Plein Soleil</t>
  </si>
  <si>
    <t>Importante (compost mûr à la plantation)</t>
  </si>
  <si>
    <t>Anthracnose, fusariose, mildiou, mosaïque, nuile rouge, oïdium</t>
  </si>
  <si>
    <t>Araignée rouge, limace, puceron, thrips</t>
  </si>
  <si>
    <t>Concombre, cornichon, courge, courgette, pomme de terre, romarin, sauge, thym</t>
  </si>
  <si>
    <t>Épinard, fève, haricot, laitue, maïs, marjolaine, pois, radis, tournesol</t>
  </si>
  <si>
    <t>montante</t>
  </si>
  <si>
    <t>Belier Sagitaire</t>
  </si>
  <si>
    <t>TOTAL</t>
  </si>
  <si>
    <t>Column14</t>
  </si>
  <si>
    <t>Column15</t>
  </si>
  <si>
    <t>Mars2</t>
  </si>
  <si>
    <t>Avril</t>
  </si>
  <si>
    <t>Tps Récole</t>
  </si>
  <si>
    <t>Culture</t>
  </si>
  <si>
    <t>Espct (cm)</t>
  </si>
  <si>
    <t>Période</t>
  </si>
  <si>
    <t>Culture 1</t>
  </si>
  <si>
    <t>Culture 2</t>
  </si>
  <si>
    <t>Poireau</t>
  </si>
  <si>
    <t>Fèves</t>
  </si>
  <si>
    <t>Un passage de BB en décembre</t>
  </si>
  <si>
    <t xml:space="preserve">Buttage en janvier </t>
  </si>
  <si>
    <t>Agadluce</t>
  </si>
  <si>
    <t>Nb de lignes/pl.</t>
  </si>
  <si>
    <t>Remarque</t>
  </si>
  <si>
    <t xml:space="preserve">Planche A1 et A2,A4 graine essembio, planche A3 Voltz. Planche A3 semée une semaine plus tard en jour fleur. </t>
  </si>
  <si>
    <t>Blanc</t>
  </si>
  <si>
    <t>Epinard 1</t>
  </si>
  <si>
    <t>Epinard 2</t>
  </si>
  <si>
    <t>mesclun 1</t>
  </si>
  <si>
    <t>mâche 1</t>
  </si>
  <si>
    <t>Salade 2</t>
  </si>
  <si>
    <t>Fenouil 1</t>
  </si>
  <si>
    <t>Carotte 1</t>
  </si>
  <si>
    <t>Chou Rave 1</t>
  </si>
  <si>
    <t>Chou Chinois 1</t>
  </si>
  <si>
    <t>Blette 1</t>
  </si>
  <si>
    <t>Persil 1</t>
  </si>
  <si>
    <t>Betterave 1</t>
  </si>
  <si>
    <t>Nb de plants</t>
  </si>
  <si>
    <t>Navet 1</t>
  </si>
  <si>
    <t>Mesclun 2</t>
  </si>
  <si>
    <t>Mesclun 1</t>
  </si>
  <si>
    <t>Mâche 2</t>
  </si>
  <si>
    <t>Mesclun 3</t>
  </si>
  <si>
    <t>Courgette 1</t>
  </si>
  <si>
    <t>Courgette 2</t>
  </si>
  <si>
    <t>Courgette 3</t>
  </si>
  <si>
    <t>Courgette 4</t>
  </si>
  <si>
    <t>Mars-juin</t>
  </si>
  <si>
    <t>Mai-Sept</t>
  </si>
  <si>
    <t>Tomate Roma</t>
  </si>
  <si>
    <t>Pt Pois</t>
  </si>
  <si>
    <t>Fev-Mai</t>
  </si>
  <si>
    <t>Chou Chinois</t>
  </si>
  <si>
    <t>HV3</t>
  </si>
  <si>
    <t>Juin-Août</t>
  </si>
  <si>
    <t>Oignon Cébette 1</t>
  </si>
  <si>
    <t>oignon Jaune&amp;Rouge</t>
  </si>
  <si>
    <t>Oignon Cébette 2</t>
  </si>
  <si>
    <t>Salade 4</t>
  </si>
  <si>
    <t>Salade 5</t>
  </si>
  <si>
    <t>Haricot Vert 1</t>
  </si>
  <si>
    <t>Haricot Vert 2</t>
  </si>
  <si>
    <t>Carotte 2</t>
  </si>
  <si>
    <t>Radis 3</t>
  </si>
  <si>
    <t>Fev-Juin</t>
  </si>
  <si>
    <t>Mesclun 4</t>
  </si>
  <si>
    <t>Juin-Sept</t>
  </si>
  <si>
    <t>Betterave 2</t>
  </si>
  <si>
    <t>Betterave 3</t>
  </si>
  <si>
    <t>Salade 8</t>
  </si>
  <si>
    <t>Salade 10</t>
  </si>
  <si>
    <t>Haricot Vert 3</t>
  </si>
  <si>
    <t>Haricot Vert 4</t>
  </si>
  <si>
    <t>Haricot Vert 5</t>
  </si>
  <si>
    <t>HV6</t>
  </si>
  <si>
    <t>Août-Nov</t>
  </si>
  <si>
    <t>Culture 3</t>
  </si>
  <si>
    <t>Haricot Vert 6</t>
  </si>
  <si>
    <t>Betterave 4</t>
  </si>
  <si>
    <t>Chicorée</t>
  </si>
  <si>
    <t>Navet 2</t>
  </si>
  <si>
    <t>Navet 3</t>
  </si>
  <si>
    <t>Blette 2</t>
  </si>
  <si>
    <t>Mesclun 5</t>
  </si>
  <si>
    <t>Mesclun 6</t>
  </si>
  <si>
    <t>Sept-Dec</t>
  </si>
  <si>
    <t>Persil 2</t>
  </si>
  <si>
    <t>Chou Rave 2</t>
  </si>
  <si>
    <t>Chou Chinois 2</t>
  </si>
  <si>
    <t>Mesclun 7</t>
  </si>
  <si>
    <t>Mâche 1</t>
  </si>
  <si>
    <t>mâche 2</t>
  </si>
  <si>
    <t>mâche 3</t>
  </si>
  <si>
    <t>Epinard 3</t>
  </si>
  <si>
    <t>Epinard 4</t>
  </si>
  <si>
    <t>Radis Noir 1</t>
  </si>
  <si>
    <t>Chicorée 1</t>
  </si>
  <si>
    <t>Tomates Cerise</t>
  </si>
  <si>
    <t>Tomates Anciennes</t>
  </si>
  <si>
    <t>Tomates Anciennes 2</t>
  </si>
  <si>
    <t>Mai-Oct.</t>
  </si>
  <si>
    <t>Merveille de Kelvedon</t>
  </si>
  <si>
    <t>Salade 1</t>
  </si>
  <si>
    <t>Salade 1-bis</t>
  </si>
  <si>
    <t>Vit</t>
  </si>
  <si>
    <t>Persil Commun</t>
  </si>
  <si>
    <t>Jaune boule d'or</t>
  </si>
  <si>
    <t>Radis Red meat</t>
  </si>
  <si>
    <t>Red meat</t>
  </si>
  <si>
    <t>Verte à Carde Blanche 3</t>
  </si>
  <si>
    <t>Radis 1</t>
  </si>
  <si>
    <t>Merveille des marchés</t>
  </si>
  <si>
    <t>Salade 3</t>
  </si>
  <si>
    <t>Radis 2</t>
  </si>
  <si>
    <t>Mars-Mai</t>
  </si>
  <si>
    <t>Delikatess Blanc</t>
  </si>
  <si>
    <t>Roma</t>
  </si>
  <si>
    <t>HV 1</t>
  </si>
  <si>
    <t>Cupidon</t>
  </si>
  <si>
    <t>Melon/courge</t>
  </si>
  <si>
    <t>HV 2</t>
  </si>
  <si>
    <t>HV7</t>
  </si>
  <si>
    <t>Mixte Salade</t>
  </si>
  <si>
    <t>Mesclun 10</t>
  </si>
  <si>
    <t>Mesclun 11</t>
  </si>
  <si>
    <t>Pak choi 2</t>
  </si>
  <si>
    <t>Juillet-Octobre</t>
  </si>
  <si>
    <t>HV4</t>
  </si>
  <si>
    <t>Mesclun 13</t>
  </si>
  <si>
    <t>Mesclun 12</t>
  </si>
  <si>
    <t>Mesclun 14</t>
  </si>
  <si>
    <t>Mâche 3</t>
  </si>
  <si>
    <t>HV5</t>
  </si>
  <si>
    <t>Mâche 4</t>
  </si>
  <si>
    <t>Long maraicher</t>
  </si>
  <si>
    <t>Mesclun 15</t>
  </si>
  <si>
    <t>Navet 4</t>
  </si>
  <si>
    <t>Mesclun 16</t>
  </si>
  <si>
    <t>Mesclun 17</t>
  </si>
  <si>
    <t>Mâche 5</t>
  </si>
  <si>
    <t>Mesclun 18</t>
  </si>
  <si>
    <t>Mesclun 19</t>
  </si>
  <si>
    <t>Mesclun 20</t>
  </si>
  <si>
    <t>Radis 6</t>
  </si>
  <si>
    <t>Graine nécessaire</t>
  </si>
  <si>
    <t>plants pr 8 planches</t>
  </si>
  <si>
    <t>Pois</t>
  </si>
  <si>
    <t>Aneth et capuccine (contre puceron)    Aneth, artichaut, bourrache, brocoli, capucine, carotte, céleri, chou, chou de Bruxelles, chou-fleur, concombre, cornichon, courge, courgette, épinard, fraisier, laitue, maïs, melon, navet, œillet d'Inde, origan, radis, romarin, rutabaga, sarriette, souci, tomate</t>
  </si>
  <si>
    <t>Remarques</t>
  </si>
  <si>
    <t>Activités</t>
  </si>
  <si>
    <t>Haricot Vert 1 (Cupidon)</t>
  </si>
  <si>
    <t>Navet (jaune boule d'or)</t>
  </si>
  <si>
    <t>Epinard (Verdil)</t>
  </si>
  <si>
    <t>Poireau (Maxim)</t>
  </si>
  <si>
    <t>Radis (Raxe)</t>
  </si>
  <si>
    <t>Tomates Roma</t>
  </si>
  <si>
    <t>Mai-Oct</t>
  </si>
  <si>
    <t>Tomate Cerise/Concombre</t>
  </si>
  <si>
    <t>Fev-Avril</t>
  </si>
  <si>
    <t>Pluton</t>
  </si>
  <si>
    <t>Uranus</t>
  </si>
  <si>
    <t>Tomate Ancienne</t>
  </si>
  <si>
    <t>Courgette 1/2</t>
  </si>
  <si>
    <t>Tomate Ronde /Melon</t>
  </si>
  <si>
    <t>Tomate Ancienne /Melon</t>
  </si>
  <si>
    <t>Courgette1/Melon</t>
  </si>
  <si>
    <t>POISSON</t>
  </si>
  <si>
    <t>VERSEAU</t>
  </si>
  <si>
    <t>CAPRICORNE</t>
  </si>
  <si>
    <t>Mai-Octobre</t>
  </si>
  <si>
    <t>Tomate/concombre</t>
  </si>
  <si>
    <t>Mesclun 1/Bet/Epi</t>
  </si>
  <si>
    <t>Sept-Dec.</t>
  </si>
  <si>
    <t>Aubergine/Courge</t>
  </si>
  <si>
    <t>Salade 1/Epin.</t>
  </si>
  <si>
    <t>Août-Sept</t>
  </si>
  <si>
    <t>Mesclun 22/salade</t>
  </si>
  <si>
    <t>Oignon/Cébette</t>
  </si>
  <si>
    <t>Mesclun 21/salade</t>
  </si>
  <si>
    <t>Aubergine/courge</t>
  </si>
  <si>
    <t>Mesclun 27/crucifère</t>
  </si>
  <si>
    <t>Août-Sept.</t>
  </si>
  <si>
    <t>Mesclun 20/Salade</t>
  </si>
  <si>
    <t>Mesclun 25/Sal.</t>
  </si>
  <si>
    <t>Mesclun 20/Cruci</t>
  </si>
  <si>
    <t>Mesclun 1/Cruci</t>
  </si>
  <si>
    <t>Poivron/courge</t>
  </si>
  <si>
    <t>Mesclun 26/crucifère</t>
  </si>
  <si>
    <t>Mesclun 19/Salade</t>
  </si>
  <si>
    <t>Pak Choï 1/Cruci 2</t>
  </si>
  <si>
    <t>Chou  Chinois 1/Meslcun 5</t>
  </si>
  <si>
    <t>Mesclun 24/Sal.</t>
  </si>
  <si>
    <t>Mesclun 19/cruci</t>
  </si>
  <si>
    <t>Mai-juillet</t>
  </si>
  <si>
    <t>Navet 1/Epin.</t>
  </si>
  <si>
    <t>Août-Dec</t>
  </si>
  <si>
    <t>Pak Choï 1/Mesclun 2</t>
  </si>
  <si>
    <t>Mesclun 25/crucifère</t>
  </si>
  <si>
    <t>Mesclun 18/Salade</t>
  </si>
  <si>
    <t>Chou  Chinois 1/Mizu 6</t>
  </si>
  <si>
    <t>Mesclun 23/Sal.</t>
  </si>
  <si>
    <t>Juillet-sept.</t>
  </si>
  <si>
    <t>Mesclun 18/Cruci</t>
  </si>
  <si>
    <t>Pak Choï 1/Mizu 3</t>
  </si>
  <si>
    <t>Courge</t>
  </si>
  <si>
    <t>Chou Chinois 1/Mizu 6</t>
  </si>
  <si>
    <t>Mesclun 24/crucifère</t>
  </si>
  <si>
    <t>Mesclun  17/Salade</t>
  </si>
  <si>
    <t>Culture4</t>
  </si>
  <si>
    <t>SAGITTAIRE</t>
  </si>
  <si>
    <t>SCORPION</t>
  </si>
  <si>
    <t>BALANCE</t>
  </si>
  <si>
    <t>août-Nov</t>
  </si>
  <si>
    <t>Chou kale</t>
  </si>
  <si>
    <t>Mars-juillret</t>
  </si>
  <si>
    <t>Oignon/Salade 2</t>
  </si>
  <si>
    <t>Sept-Oct.</t>
  </si>
  <si>
    <t>juillet_Août</t>
  </si>
  <si>
    <t>Mesclun17/Cruci</t>
  </si>
  <si>
    <t>PdT</t>
  </si>
  <si>
    <t>Chou kale/Chou rave</t>
  </si>
  <si>
    <t>Mesclun16/Salade</t>
  </si>
  <si>
    <t>Oignon/Salade 3</t>
  </si>
  <si>
    <t>Juillet-Nov</t>
  </si>
  <si>
    <t>Chou Rave/Chou fleur</t>
  </si>
  <si>
    <t>Epinard 3/Persil</t>
  </si>
  <si>
    <t>Mesclun Cruci/Persil 2</t>
  </si>
  <si>
    <t>Juillet-oct.</t>
  </si>
  <si>
    <t>Mesclun 15/Cruci.</t>
  </si>
  <si>
    <t>Juil.-dec</t>
  </si>
  <si>
    <t>Mesclun.Cruci</t>
  </si>
  <si>
    <t>Mesclun 15/Cruci-Sal</t>
  </si>
  <si>
    <t>Poireau/Chicorée</t>
  </si>
  <si>
    <t>Mesclun 23/Cruci</t>
  </si>
  <si>
    <t>Mesclun 15/Sal.</t>
  </si>
  <si>
    <t>Mesclun 8</t>
  </si>
  <si>
    <t>Juil.-nov</t>
  </si>
  <si>
    <t>Mesclun 22/Cruci</t>
  </si>
  <si>
    <t>Mesclun 14/Sal.</t>
  </si>
  <si>
    <t xml:space="preserve">Mâche </t>
  </si>
  <si>
    <t>Mesclun 21/Cruci</t>
  </si>
  <si>
    <t>Culture 4</t>
  </si>
  <si>
    <t>VIERGE</t>
  </si>
  <si>
    <t>LION</t>
  </si>
  <si>
    <t>CANCER</t>
  </si>
  <si>
    <t>Juillet-Novembre</t>
  </si>
  <si>
    <t>chicorée/Chou Fleur</t>
  </si>
  <si>
    <t>Juin-juillet</t>
  </si>
  <si>
    <t>Mesclun 14/Cruci</t>
  </si>
  <si>
    <t>Août_Dec</t>
  </si>
  <si>
    <t>Juillet-août</t>
  </si>
  <si>
    <t>Nov-17/juin-18</t>
  </si>
  <si>
    <t>Chou fleur/blette</t>
  </si>
  <si>
    <t>Juin-Juillet</t>
  </si>
  <si>
    <t>Mesclun 13/Mixte</t>
  </si>
  <si>
    <t>juillet-Nov</t>
  </si>
  <si>
    <t>Mai-Juillet</t>
  </si>
  <si>
    <t>Mesclun 13/Salade</t>
  </si>
  <si>
    <t>radis noir 1</t>
  </si>
  <si>
    <t>Mesclun 3 - Mizu</t>
  </si>
  <si>
    <t>Mesclun 12/Cruci</t>
  </si>
  <si>
    <t>Bet. 1/Mes. 3</t>
  </si>
  <si>
    <t>Juin-août</t>
  </si>
  <si>
    <t>Salade/radis noir 1</t>
  </si>
  <si>
    <t xml:space="preserve">HV3 </t>
  </si>
  <si>
    <t>Mesclun 2 - Mizu</t>
  </si>
  <si>
    <t>Chou Chinois/blette</t>
  </si>
  <si>
    <t>Pt pois</t>
  </si>
  <si>
    <t>Betterave 4/Navet 4</t>
  </si>
  <si>
    <t>Juillet-octobre</t>
  </si>
  <si>
    <t>Chou chinois</t>
  </si>
  <si>
    <t>Salade/chou chinois</t>
  </si>
  <si>
    <t>Chou fleur/Radis</t>
  </si>
  <si>
    <t>Nov-17/Mai-18</t>
  </si>
  <si>
    <t>Fèves/Ail</t>
  </si>
  <si>
    <t>Fenouil 1/salade</t>
  </si>
  <si>
    <t>Fenouil 1/blette</t>
  </si>
  <si>
    <t>GEMEAU</t>
  </si>
  <si>
    <t>TAUREAU</t>
  </si>
  <si>
    <t>BELIER</t>
  </si>
  <si>
    <t>SAISON 2018</t>
  </si>
  <si>
    <t xml:space="preserve">                                                </t>
  </si>
  <si>
    <t>Red Meat</t>
  </si>
  <si>
    <t>Chou Kale</t>
  </si>
  <si>
    <t>Mesclun 9</t>
  </si>
  <si>
    <t xml:space="preserve">Melon  </t>
  </si>
  <si>
    <t xml:space="preserve">Salade 3  </t>
  </si>
  <si>
    <t xml:space="preserve">Tomate Rondes </t>
  </si>
  <si>
    <t>Tomates Anciennes 1</t>
  </si>
  <si>
    <t>poivron</t>
  </si>
  <si>
    <t>Petit Pois</t>
  </si>
  <si>
    <t>Pak choi 1</t>
  </si>
  <si>
    <t>Qté plants/ML</t>
  </si>
  <si>
    <t>ML (m)</t>
  </si>
  <si>
    <t xml:space="preserve"> Eiszapfen Blanc</t>
  </si>
  <si>
    <t>Scorpion Me</t>
  </si>
  <si>
    <t>PA*104</t>
  </si>
  <si>
    <t>Uniquement crucifère</t>
  </si>
  <si>
    <t>Mesclun 26</t>
  </si>
  <si>
    <t>Cancer Ma</t>
  </si>
  <si>
    <t>Mixte Salade/Mizu</t>
  </si>
  <si>
    <t>Mesclun 25</t>
  </si>
  <si>
    <t>Balance Te-Sa</t>
  </si>
  <si>
    <t>Essembio</t>
  </si>
  <si>
    <t>Raxe/Géant de Sicile/Nationale 2</t>
  </si>
  <si>
    <t>Radis  5</t>
  </si>
  <si>
    <t>Bélier Me-Ve-Te</t>
  </si>
  <si>
    <t>Mesclun 24</t>
  </si>
  <si>
    <t>Balance Me-Ma</t>
  </si>
  <si>
    <t>Radis  4</t>
  </si>
  <si>
    <t>Bélier Ne-Ur-Pl</t>
  </si>
  <si>
    <t>Cancer Me-Ju/Belier Ma</t>
  </si>
  <si>
    <t>Mesclun 23</t>
  </si>
  <si>
    <t>Balance Ve/Cancer Te</t>
  </si>
  <si>
    <t xml:space="preserve">Capricorne Ma-Ju-Sa </t>
  </si>
  <si>
    <t>Voltz</t>
  </si>
  <si>
    <t>Vierge Ur-Pl</t>
  </si>
  <si>
    <t>Belier Sa</t>
  </si>
  <si>
    <t>Chioggia</t>
  </si>
  <si>
    <t>Belier Ma-Ju</t>
  </si>
  <si>
    <t>Radis noir 2</t>
  </si>
  <si>
    <t>Vierge Ne-Ur</t>
  </si>
  <si>
    <t>Mesclun 22</t>
  </si>
  <si>
    <t>Balance Pl/ Cancer Ve</t>
  </si>
  <si>
    <t>Capricorne Ne-Ur-Pl</t>
  </si>
  <si>
    <t>Mixte</t>
  </si>
  <si>
    <t>Mesclun 21</t>
  </si>
  <si>
    <t>Balance Ur/ Cancer Me</t>
  </si>
  <si>
    <t>Essem/Agrosemense</t>
  </si>
  <si>
    <t>Halboer et westsander</t>
  </si>
  <si>
    <t>Lion Ur-Pl</t>
  </si>
  <si>
    <t>Gemeaux Pl</t>
  </si>
  <si>
    <t>Balance Sa-Ne</t>
  </si>
  <si>
    <t>Radis noir 1</t>
  </si>
  <si>
    <t>Gemeaux Ju-Sa</t>
  </si>
  <si>
    <t>Chioggia/Detroit</t>
  </si>
  <si>
    <t>Gemeaux Ur-Ne</t>
  </si>
  <si>
    <t>Jaune Boule d'or</t>
  </si>
  <si>
    <t>Gemeaux Te-Ma</t>
  </si>
  <si>
    <t>Balance Ma-Ju</t>
  </si>
  <si>
    <t>Balance Ve-Te</t>
  </si>
  <si>
    <t>Cancer Pl/ Balance Me</t>
  </si>
  <si>
    <t>Germinance/Voltz</t>
  </si>
  <si>
    <t>Verte carde 2&amp;3</t>
  </si>
  <si>
    <t>Gemeau Sa-Ur</t>
  </si>
  <si>
    <t>Carmen/Baujolaise/Cerssonette/Iceberg</t>
  </si>
  <si>
    <t>Gemeau Me-Ve-Te</t>
  </si>
  <si>
    <t>Olivier</t>
  </si>
  <si>
    <t>Chou chinois 2</t>
  </si>
  <si>
    <t>Geameau Ma-Ju</t>
  </si>
  <si>
    <t>Cancer Ur-Ne</t>
  </si>
  <si>
    <t>Essembio/Germi</t>
  </si>
  <si>
    <t>Chioggia/Cylindra/Detroit</t>
  </si>
  <si>
    <t>Vierge Ve-Me-Te-Ma</t>
  </si>
  <si>
    <t>Lion Sa-Ur-Ne</t>
  </si>
  <si>
    <t>Odyseus</t>
  </si>
  <si>
    <t>Belier Ve-Me-Te/Taureau Ne-Pl</t>
  </si>
  <si>
    <t>Pain de sucre (Virtus)</t>
  </si>
  <si>
    <t>Lion Ma-Te/Taureau Pl</t>
  </si>
  <si>
    <t>Germinance</t>
  </si>
  <si>
    <t>Perfection</t>
  </si>
  <si>
    <t>Gemeau Ve-Me</t>
  </si>
  <si>
    <t>Cancer Te-ma-Ju</t>
  </si>
  <si>
    <t>Touchon/Rothild</t>
  </si>
  <si>
    <t>Taureau Me-Ve-Te-Ma-Ju</t>
  </si>
  <si>
    <t>Haricot Vert 7</t>
  </si>
  <si>
    <t>Belier Ne-Ur-Pl</t>
  </si>
  <si>
    <t>Cancer Me-Ve / Taureau Pl</t>
  </si>
  <si>
    <t>Belier Ju-Sa</t>
  </si>
  <si>
    <t>Cancer Sa</t>
  </si>
  <si>
    <t>PA*45</t>
  </si>
  <si>
    <t>Verte de Milan</t>
  </si>
  <si>
    <t xml:space="preserve">Sagittaire Me-Ve-Te </t>
  </si>
  <si>
    <t>Gemeau x Pl&amp;Belier Ma</t>
  </si>
  <si>
    <t>Taureau Ur-Ne</t>
  </si>
  <si>
    <t>Gemeau x Ne-Ur</t>
  </si>
  <si>
    <t>Taureau  Sa-Ur</t>
  </si>
  <si>
    <t>Gemeau x Ju-Sa</t>
  </si>
  <si>
    <t>Belier Ve-Me</t>
  </si>
  <si>
    <t>70/100</t>
  </si>
  <si>
    <t>Uchi Kuri</t>
  </si>
  <si>
    <t>Courge 2</t>
  </si>
  <si>
    <t>Scorpion Me-Pl</t>
  </si>
  <si>
    <t xml:space="preserve">Marketmore </t>
  </si>
  <si>
    <t>Capricorne Ne-Pl/Sagittaire Me-Pl</t>
  </si>
  <si>
    <t>Gold Rush</t>
  </si>
  <si>
    <t>Capricorne Ma-Ju-Sa-Ne-Ur</t>
  </si>
  <si>
    <t xml:space="preserve">Balance Me-Ve </t>
  </si>
  <si>
    <t xml:space="preserve">Lion Me-Ve-T </t>
  </si>
  <si>
    <t>Balance Te-Ma</t>
  </si>
  <si>
    <t>Lion Ma</t>
  </si>
  <si>
    <t xml:space="preserve">Mesclun 8 </t>
  </si>
  <si>
    <t>Vierge Ve-Me</t>
  </si>
  <si>
    <t>Perso</t>
  </si>
  <si>
    <t>Cantaloup</t>
  </si>
  <si>
    <t>Verseau&amp;Poisson Pl</t>
  </si>
  <si>
    <t>Verseau&amp;Poisson Ve</t>
  </si>
  <si>
    <t>Fikor/Red Kuri/Bleur honfrie/Greewitch/Longue/Butternut</t>
  </si>
  <si>
    <t>Courge Olivier</t>
  </si>
  <si>
    <t>Capricorne Me-Ve-Te-Ma</t>
  </si>
  <si>
    <t>Vierge Te-ma</t>
  </si>
  <si>
    <t>Ronde de Valence</t>
  </si>
  <si>
    <t>Aubergine 2</t>
  </si>
  <si>
    <t>Scorpion Ve-Te-Ma</t>
  </si>
  <si>
    <t>Cœur de bœuf/Ananas/Merveille/Rose</t>
  </si>
  <si>
    <t>Tomate 2</t>
  </si>
  <si>
    <t>Sagittaire Ma-Ju-Sa-Ne-Ur-Pl</t>
  </si>
  <si>
    <t>ScorpionVe-Me / Vierge Ma</t>
  </si>
  <si>
    <t>Scorpion Te-Ma</t>
  </si>
  <si>
    <t>Geant de Sicile/ Raxe</t>
  </si>
  <si>
    <t>Lion Me-Ve-T-Ma</t>
  </si>
  <si>
    <t>Payzon</t>
  </si>
  <si>
    <t>Margot/Allians</t>
  </si>
  <si>
    <t>Cancer Me-Ve-T-Ma-Ju-Sa-Ne-Ur-Pl</t>
  </si>
  <si>
    <t>Gemeaux Ju-Pl</t>
  </si>
  <si>
    <t>Mizu rouge/Albi/moutarde</t>
  </si>
  <si>
    <t>Mizuma 3</t>
  </si>
  <si>
    <t>Gemeaux Sa</t>
  </si>
  <si>
    <t>Mizuma 2</t>
  </si>
  <si>
    <t>Sagittaire Me-T-Ma</t>
  </si>
  <si>
    <t>Gemaux Me-Ve</t>
  </si>
  <si>
    <t>Black Cherry/Banana/miel du Mexique</t>
  </si>
  <si>
    <t>Tomates Cerises</t>
  </si>
  <si>
    <t>Poisson Pl/Verseau Pl</t>
  </si>
  <si>
    <t>Agrosemens</t>
  </si>
  <si>
    <t>Rio Grande</t>
  </si>
  <si>
    <t>Poisson Ur/ Verseau Ur</t>
  </si>
  <si>
    <t>Perso/Germi</t>
  </si>
  <si>
    <t>Tomates Rondes</t>
  </si>
  <si>
    <t>Poisson Me/Verseau Me</t>
  </si>
  <si>
    <t>Rose de Bern/Cœur de Bœuf rose/Ananas/Green Zebra</t>
  </si>
  <si>
    <t>Poisson&amp;Verseau Ve-Te-Ma-Ju-Sa-Ne</t>
  </si>
  <si>
    <t>Sagittaire Ve-Te</t>
  </si>
  <si>
    <t>Raxe/Géant de Sicile</t>
  </si>
  <si>
    <t>Capricorne Te-Ma</t>
  </si>
  <si>
    <t>Petit Pois 2</t>
  </si>
  <si>
    <t>Capricorne Me-Ve</t>
  </si>
  <si>
    <t>Gemaux Te-Ma</t>
  </si>
  <si>
    <t>Labelvers</t>
  </si>
  <si>
    <t>Doux du Mexique</t>
  </si>
  <si>
    <t xml:space="preserve">Scorpion Ju-Sa </t>
  </si>
  <si>
    <t>Kokopeli</t>
  </si>
  <si>
    <t>Barbentane</t>
  </si>
  <si>
    <t>Scorpion Ne-Ur-Pl</t>
  </si>
  <si>
    <t xml:space="preserve">Mesclun 2 </t>
  </si>
  <si>
    <t>Gemeaux Ne-Ur Taureau Sa</t>
  </si>
  <si>
    <t>Carmen/grenobloise/cresonette</t>
  </si>
  <si>
    <t>Lion Sa-Ne-Ur-Pl</t>
  </si>
  <si>
    <t>Mizuma</t>
  </si>
  <si>
    <t>Sagittaire Ma-Ju</t>
  </si>
  <si>
    <t>Vierge Ne-Ur-Pl</t>
  </si>
  <si>
    <t>Vierge Ju-Sa</t>
  </si>
  <si>
    <t>10g</t>
  </si>
  <si>
    <t>Lion Ju</t>
  </si>
  <si>
    <t>PA*240</t>
  </si>
  <si>
    <t>Maxim*10/Amor*2</t>
  </si>
  <si>
    <t>Vierge Ju-Sa/ Lion Me-Ve-Te-Ma</t>
  </si>
  <si>
    <t>Detroit 2*10/Cylindra*2/Chiggia*6</t>
  </si>
  <si>
    <t>Taureau Sa-Ne-Ur-Pl</t>
  </si>
  <si>
    <t>Verdil</t>
  </si>
  <si>
    <t>Capricorne Ju-Sa-Ne-Ur-Pl</t>
  </si>
  <si>
    <t>2 ou 3</t>
  </si>
  <si>
    <t>Essembio/Tezier</t>
  </si>
  <si>
    <t>Gros Blanc de lisboa/Yellow Sweet</t>
  </si>
  <si>
    <t>Oignon 2</t>
  </si>
  <si>
    <t>Carmen/Cressonette</t>
  </si>
  <si>
    <t>Scorpion Ju-Sa-Ne-Ur-Pl</t>
  </si>
  <si>
    <t>Mixte salade : Dorée/Carmen/Cress./4 saison/Diable/grenob./Vezienne+betterave*3+Epinard*2</t>
  </si>
  <si>
    <t>Sagittaire Sa-Ne-Ur-Pl</t>
  </si>
  <si>
    <t>Verseau Me-Ve-T-Ma</t>
  </si>
  <si>
    <t>Essembio/Gautier/Germi</t>
  </si>
  <si>
    <t>Rougette(*4)/Carmen (*2)/Grenobloise (*1)/4 Saison (*1)</t>
  </si>
  <si>
    <t>Matador/Verdil</t>
  </si>
  <si>
    <t>Poisson Me-V-T-Ma-J-S-N-U</t>
  </si>
  <si>
    <t>Balance Me-Ve-Te-Ma</t>
  </si>
  <si>
    <t>Verseau Ju-Sa-Ne-Ur-Pl</t>
  </si>
  <si>
    <t>10-15cm</t>
  </si>
  <si>
    <t>Rouge de florence/yellow sweet spanish/ gros blanc de lisboa</t>
  </si>
  <si>
    <t>Oignon 1/Cébette 1</t>
  </si>
  <si>
    <t>Balance Ju-Sa-Ne-Ur-Pl</t>
  </si>
  <si>
    <t>15 et 9cm</t>
  </si>
  <si>
    <t>Cédric/Olivier/Aldo</t>
  </si>
  <si>
    <t>Dimension</t>
  </si>
  <si>
    <t>Qté Plants2</t>
  </si>
  <si>
    <t>Qté graine</t>
  </si>
  <si>
    <t>Surface</t>
  </si>
  <si>
    <t>fourn.</t>
  </si>
  <si>
    <t>Environ 60t/h de compost végétal.</t>
  </si>
  <si>
    <t>Amendement</t>
  </si>
  <si>
    <t>Semés sur 9 lignes. Le splus précoce à la récolte. Production correcte mais pb vente car vite piquant.</t>
  </si>
  <si>
    <t>Semé en poquet de 5 sur 3 lignes.</t>
  </si>
  <si>
    <t>Haricot Vert 7 (Cupidon)</t>
  </si>
  <si>
    <t>Rendement 2018 :
31€/m²</t>
  </si>
  <si>
    <t xml:space="preserve">3 lignes semées à 15 cm et 2 lignes en inter-rang semées à 8cm pour production Aillet. Environ 2kg de Vegethimus dans la ligne de semis. Ail et Aillet de chez Aldo. Beaucoup d'herbes, obligé de faire un premier désherbage en janvier. Ail moins gros que les autres planches. </t>
  </si>
  <si>
    <t>Environ 40t/h de fumier de cheval composté 18 mois - Enfoui avec le roto</t>
  </si>
  <si>
    <t>Semés sur 9 lignes. Production correcte mais pb vente car vite piquant.</t>
  </si>
  <si>
    <t>Radis (Géant de Sicile)</t>
  </si>
  <si>
    <r>
      <t>3 lignes semées à 15 cm et 2 lignes en inter-rang semées à 8cm pour production Aillet. Environ</t>
    </r>
    <r>
      <rPr>
        <b/>
        <i/>
        <sz val="11"/>
        <color theme="1"/>
        <rFont val="Calibri"/>
        <family val="2"/>
        <scheme val="minor"/>
      </rPr>
      <t xml:space="preserve"> 2kg de Vegethimus dans la ligne de semis</t>
    </r>
    <r>
      <rPr>
        <sz val="11"/>
        <color theme="1"/>
        <rFont val="Calibri"/>
        <family val="2"/>
        <scheme val="minor"/>
      </rPr>
      <t xml:space="preserve">. Aillet de chez Olivier et Aldo. Beaucoup d'herbes, obligé de faire un premier désherbage en janvier. Ail moins gros que les autres planches. </t>
    </r>
  </si>
  <si>
    <t>Semés sur 9 lignes. Montée à floraison avant production.</t>
  </si>
  <si>
    <t>Radis (Nationale 2)</t>
  </si>
  <si>
    <t>Rendement 2018 :
26€/m²</t>
  </si>
  <si>
    <r>
      <t>3 lignes semées à 15 cm et 2 lignes en inter-rang semées à 8cm pour production Aillet. Environ</t>
    </r>
    <r>
      <rPr>
        <b/>
        <i/>
        <sz val="11"/>
        <color theme="1"/>
        <rFont val="Calibri"/>
        <family val="2"/>
        <scheme val="minor"/>
      </rPr>
      <t xml:space="preserve"> 2kg de Vegethimus dans la ligne de semis</t>
    </r>
    <r>
      <rPr>
        <sz val="11"/>
        <color theme="1"/>
        <rFont val="Calibri"/>
        <family val="2"/>
        <scheme val="minor"/>
      </rPr>
      <t>. Aillet de chez Olivier.Beaucoup d'herbes, obligé de faire un premier désherbage en janvier.</t>
    </r>
  </si>
  <si>
    <t xml:space="preserve">Semé sur 3 lignes. Levée assez moyenne. </t>
  </si>
  <si>
    <t>Navet 4 (jaune boule d'or)</t>
  </si>
  <si>
    <t>Haricot Vert 6 (Cupidon)</t>
  </si>
  <si>
    <t>Rendement 2018 :
28€/m²</t>
  </si>
  <si>
    <r>
      <t>3 lignes semées à 15 cm et 2 lignes en inter-rang semées à 8cm pour production Aillet.</t>
    </r>
    <r>
      <rPr>
        <b/>
        <i/>
        <sz val="11"/>
        <color theme="1"/>
        <rFont val="Calibri"/>
        <family val="2"/>
        <scheme val="minor"/>
      </rPr>
      <t xml:space="preserve"> Environ 2kg de Vegethimus dans la ligne de semi</t>
    </r>
    <r>
      <rPr>
        <sz val="11"/>
        <color theme="1"/>
        <rFont val="Calibri"/>
        <family val="2"/>
        <scheme val="minor"/>
      </rPr>
      <t>s.Aillet de chez Cédric et Olivier.Beaucoup d'herbes, obligé de faire un premier désherbage en janvier.</t>
    </r>
  </si>
  <si>
    <t>Semé sur 3 lignes. Levée très moyenne. Complétée avec mâche 5</t>
  </si>
  <si>
    <t>Betterave 4 (chioogia)/ Mâche 5</t>
  </si>
  <si>
    <t>Haricot Vert 5 (Cupidon)</t>
  </si>
  <si>
    <r>
      <t xml:space="preserve">3 lignes semées à 15 cm et 2 lignes en inter-rang semées à 8cm pour production Aillet. </t>
    </r>
    <r>
      <rPr>
        <b/>
        <i/>
        <sz val="11"/>
        <color theme="1"/>
        <rFont val="Calibri"/>
        <family val="2"/>
        <scheme val="minor"/>
      </rPr>
      <t>Environ 2kg de Vegethimus dans la ligne de semis</t>
    </r>
    <r>
      <rPr>
        <sz val="11"/>
        <color theme="1"/>
        <rFont val="Calibri"/>
        <family val="2"/>
        <scheme val="minor"/>
      </rPr>
      <t>. Aillet de chez Cédric. Beaucoup d'herbes, obligé de faire un premier désherbage en janvier.</t>
    </r>
  </si>
  <si>
    <r>
      <t>Planté sur 3 lignes à 50cm.</t>
    </r>
    <r>
      <rPr>
        <b/>
        <i/>
        <sz val="11"/>
        <color theme="1"/>
        <rFont val="Calibri"/>
        <family val="2"/>
        <scheme val="minor"/>
      </rPr>
      <t xml:space="preserve"> 1t/h de tourteau dans l ligne de plantation</t>
    </r>
    <r>
      <rPr>
        <sz val="11"/>
        <color theme="1"/>
        <rFont val="Calibri"/>
        <family val="2"/>
        <scheme val="minor"/>
      </rPr>
      <t>. En partie mal partie et complété par des radis. Chau fleur pas si mal mais de toute manière peu rentable.</t>
    </r>
  </si>
  <si>
    <t>Chou Fleur (Odyseus)/ Radis (Nationale 2)</t>
  </si>
  <si>
    <t>Planté sur 7 lignes</t>
  </si>
  <si>
    <t>Mesclun (Crucifère)</t>
  </si>
  <si>
    <t>Rendement 2018 :
12€/m²</t>
  </si>
  <si>
    <r>
      <t xml:space="preserve">Semées sur 2 lignes. </t>
    </r>
    <r>
      <rPr>
        <b/>
        <i/>
        <sz val="11"/>
        <color theme="1"/>
        <rFont val="Calibri"/>
        <family val="2"/>
        <scheme val="minor"/>
      </rPr>
      <t>Environ 2kg de Vegethimus dans la ligne de semis</t>
    </r>
    <r>
      <rPr>
        <sz val="11"/>
        <color theme="1"/>
        <rFont val="Calibri"/>
        <family val="2"/>
        <scheme val="minor"/>
      </rPr>
      <t>. Bonne levée même si très envahies par les graminées. Environ 2/3 m complétée avec de l'ail. Aillet de chez Aldo.Beaucoup d'herbes, obligé de faire un premier désherbage en janvier.</t>
    </r>
  </si>
  <si>
    <t>Fèves / Ail</t>
  </si>
  <si>
    <r>
      <t xml:space="preserve">Planté sur 3 lignes à 50cm. </t>
    </r>
    <r>
      <rPr>
        <b/>
        <i/>
        <sz val="11"/>
        <color theme="1"/>
        <rFont val="Calibri"/>
        <family val="2"/>
        <scheme val="minor"/>
      </rPr>
      <t>1t/h de tourteau dans l ligne de plantation</t>
    </r>
    <r>
      <rPr>
        <sz val="11"/>
        <color theme="1"/>
        <rFont val="Calibri"/>
        <family val="2"/>
        <scheme val="minor"/>
      </rPr>
      <t xml:space="preserve"> en juillet. Mauvaise croissance et remplacé par des radis semé sur 12 lignes. </t>
    </r>
  </si>
  <si>
    <t>Chou Fleur (Odyseus)/Radis (Raxe)</t>
  </si>
  <si>
    <t>Rendement 2018 :
11€/m²</t>
  </si>
  <si>
    <r>
      <t xml:space="preserve">Semées sur 2 lignes. Environ </t>
    </r>
    <r>
      <rPr>
        <b/>
        <i/>
        <sz val="11"/>
        <color theme="1"/>
        <rFont val="Calibri"/>
        <family val="2"/>
        <scheme val="minor"/>
      </rPr>
      <t>2kg de Vegethimus dans la ligne de semis</t>
    </r>
    <r>
      <rPr>
        <sz val="11"/>
        <color theme="1"/>
        <rFont val="Calibri"/>
        <family val="2"/>
        <scheme val="minor"/>
      </rPr>
      <t>. Bonne levée même si très envahies par les graminées. Plusieurs passages PP. Production très mauvaise. Les fèves non pas poussé !! Excès d'azote ou terre trop riche ? Peut-être trop exposé au vent !!</t>
    </r>
  </si>
  <si>
    <t xml:space="preserve">Fèves </t>
  </si>
  <si>
    <r>
      <t>Planté sur 3 lignes à 50cm.</t>
    </r>
    <r>
      <rPr>
        <b/>
        <i/>
        <sz val="11"/>
        <color theme="1"/>
        <rFont val="Calibri"/>
        <family val="2"/>
        <scheme val="minor"/>
      </rPr>
      <t xml:space="preserve"> 1t/h de tourteau dans l ligne de plantation </t>
    </r>
    <r>
      <rPr>
        <sz val="11"/>
        <color theme="1"/>
        <rFont val="Calibri"/>
        <family val="2"/>
        <scheme val="minor"/>
      </rPr>
      <t>en juillet. Mauvaise croissance et remplacé par des radis semé sur 12 lignes. Production correcte mais pb vente car vite piquant.</t>
    </r>
  </si>
  <si>
    <t>Chou Fleur (Odyseus)/Radis (Géant de Sicile)</t>
  </si>
  <si>
    <t>Mesclun (Salade)</t>
  </si>
  <si>
    <t>Rendement 2018 :
15€/m²</t>
  </si>
  <si>
    <r>
      <t>Semées sur 2 lignes.</t>
    </r>
    <r>
      <rPr>
        <sz val="11"/>
        <color theme="1"/>
        <rFont val="Calibri"/>
        <family val="2"/>
        <scheme val="minor"/>
      </rPr>
      <t xml:space="preserve"> Environ</t>
    </r>
    <r>
      <rPr>
        <b/>
        <i/>
        <sz val="11"/>
        <color theme="1"/>
        <rFont val="Calibri"/>
        <family val="2"/>
        <scheme val="minor"/>
      </rPr>
      <t xml:space="preserve"> 2kg de Vegethimus dans la ligne de semis</t>
    </r>
    <r>
      <rPr>
        <sz val="11"/>
        <color theme="1"/>
        <rFont val="Calibri"/>
        <family val="2"/>
        <scheme val="minor"/>
      </rPr>
      <t>. Bonne levée même si très envahies par les graminées. Plusieurs passages PP. Production très mauvaise. Les fèves non pas poussé !! Excès d'azote ou terre trop riche ? Peut-être trop exposé au vent !!</t>
    </r>
  </si>
  <si>
    <r>
      <t>Planté sur 3 lignes. On met le chou fleur en début de planche là où il y avait un peu de salade et ensuite chicorée sur le reste de la planche.</t>
    </r>
    <r>
      <rPr>
        <b/>
        <i/>
        <sz val="11"/>
        <color theme="1"/>
        <rFont val="Calibri"/>
        <family val="2"/>
        <scheme val="minor"/>
      </rPr>
      <t xml:space="preserve"> 2t/h de tourteau dans la ligne de plantation</t>
    </r>
    <r>
      <rPr>
        <sz val="11"/>
        <color theme="1"/>
        <rFont val="Calibri"/>
        <family val="2"/>
        <scheme val="minor"/>
      </rPr>
      <t>. Production correcte des chicorées mais peu rentable.</t>
    </r>
  </si>
  <si>
    <t>Chicorée/ Chou Fleur</t>
  </si>
  <si>
    <t>Planté sur 7 lignes.</t>
  </si>
  <si>
    <t>Mesclun 14 - Crucifère</t>
  </si>
  <si>
    <t>Rendement 2018 :
27€/m²</t>
  </si>
  <si>
    <r>
      <t xml:space="preserve">Sur 4 lignes. </t>
    </r>
    <r>
      <rPr>
        <b/>
        <i/>
        <sz val="11"/>
        <color theme="1"/>
        <rFont val="Calibri"/>
        <family val="2"/>
        <scheme val="minor"/>
      </rPr>
      <t xml:space="preserve">1 t/h de tourteau de ricin </t>
    </r>
    <r>
      <rPr>
        <sz val="11"/>
        <color theme="1"/>
        <rFont val="Calibri"/>
        <family val="2"/>
        <scheme val="minor"/>
      </rPr>
      <t xml:space="preserve">dans la ligne de plantation. Plante en sale état à la reprise. Du coup, on a semé des betteraves en direct sur 4 lignes en inter-rang de la plantation et on ajouté également deux lignes de Blette. </t>
    </r>
  </si>
  <si>
    <t>Betterave 1 (Detroit)</t>
  </si>
  <si>
    <t>Environ 40t/h de fumier de cheval composté 18 mois - Enfoui avec le roto + 100t/h de compost végétal</t>
  </si>
  <si>
    <r>
      <t xml:space="preserve">Planté sur 3 lignes. On met le chou fleur en fin de planche là où il y avait la salade et les blette sur les 3 premier quart où il y avait les crucifère pour respecter les rotations. </t>
    </r>
    <r>
      <rPr>
        <b/>
        <i/>
        <sz val="11"/>
        <color theme="1"/>
        <rFont val="Calibri"/>
        <family val="2"/>
        <scheme val="minor"/>
      </rPr>
      <t>2t/h de tourteau dans la lignes de plantation</t>
    </r>
    <r>
      <rPr>
        <sz val="11"/>
        <color theme="1"/>
        <rFont val="Calibri"/>
        <family val="2"/>
        <scheme val="minor"/>
      </rPr>
      <t>. Bonne production de blette à peine 2 mois après le semis. Production quasi jusqu'à la fin. Belle réussite.</t>
    </r>
  </si>
  <si>
    <t>Chou Fleur/Blette 2</t>
  </si>
  <si>
    <t>Mesclun 13 - Mixte salade et crucifère</t>
  </si>
  <si>
    <t>Rendement 2018 :
35€/m²</t>
  </si>
  <si>
    <t>Sur 5 lignes. Essai ss Tourteau.  Plante en sale état à la reprise. Du coup, on a semé des betteraves en direct sur 4 lignes en inter-rang de la plantation. Finalement bonne reprise des plants et on a éclairci en fonction de la qualité des plantes (en plant ou en semis).</t>
  </si>
  <si>
    <t>Betterave  1 (Detroit/ Cylindra)</t>
  </si>
  <si>
    <t>Planté sur 3 lignes. 2t/h de tourteau de ricin dans la ligne de plantation. Bonne production de blette à peine 2 mois après le semis. Production quasi jusqu'à la fin. Belle réussite.</t>
  </si>
  <si>
    <t>Mesclun 13 - Salade</t>
  </si>
  <si>
    <r>
      <t xml:space="preserve">Sur 4 lignes. </t>
    </r>
    <r>
      <rPr>
        <b/>
        <i/>
        <sz val="11"/>
        <color theme="1"/>
        <rFont val="Calibri"/>
        <family val="2"/>
        <scheme val="minor"/>
      </rPr>
      <t>1 t/h de tourteau de ricin dans la ligne de plantation</t>
    </r>
    <r>
      <rPr>
        <sz val="11"/>
        <color theme="1"/>
        <rFont val="Calibri"/>
        <family val="2"/>
        <scheme val="minor"/>
      </rPr>
      <t>. Plant qui on mieux résister au coup de froid et de vent après plantation qui a seché l'autre variété "Détroit"</t>
    </r>
  </si>
  <si>
    <t>Betterave 1 (Chioggia/ Cylindra)</t>
  </si>
  <si>
    <r>
      <t>Planté sur 3 lignes à 25 pour les blettes et à 50cm pour les choux chinois.</t>
    </r>
    <r>
      <rPr>
        <b/>
        <i/>
        <sz val="11"/>
        <color theme="1"/>
        <rFont val="Calibri"/>
        <family val="2"/>
        <scheme val="minor"/>
      </rPr>
      <t xml:space="preserve"> 2t/h de tourteau de ricin dans la ligne de plantation</t>
    </r>
    <r>
      <rPr>
        <sz val="11"/>
        <color theme="1"/>
        <rFont val="Calibri"/>
        <family val="2"/>
        <scheme val="minor"/>
      </rPr>
      <t>. Bonne production de blette à peine 2 mois après le semis. Production quasi jusqu'à la fin. Belle réussite.</t>
    </r>
  </si>
  <si>
    <t>Blette 2/ Chou Chinois</t>
  </si>
  <si>
    <t>Mesclun  12 - Cruci</t>
  </si>
  <si>
    <t>Sur 4 lignes. Essai ss tourteau. Planche complétée avec mesclun (Salade)</t>
  </si>
  <si>
    <t>Betterave 1 (Chioggia)/ Mesclun 2</t>
  </si>
  <si>
    <t xml:space="preserve">Planté sur 3 lignes  à 50cm pour les choux chinois. 2t/h de tourteau de ricin dans la ligne de plantation.  Croissance irrégulière du chou chinois mais beau calibre pour certains. </t>
  </si>
  <si>
    <t>Faux semis de 10 jours et passage desherbeur thermique. Semée sur 7 lignes</t>
  </si>
  <si>
    <t>Carotte (Rothild)</t>
  </si>
  <si>
    <t>Rendement 2018 :
18€/m²</t>
  </si>
  <si>
    <t>Semés sur 2 lignes. Tentative de faux semis avant mais seulement 10 jours avant. Pas de résultats. Levée assez moyenne avec des graines qui ont pourri dans le sol (certainement excès d'eau). Resemés en plaque en pépinière pour combler les trous  puis un nouveau semis en direct fin mars. . Ajout d'une ligne de salade au milieu de la planche.</t>
  </si>
  <si>
    <t>Petits Pois (Merveille de Kelvedon)/ Salade</t>
  </si>
  <si>
    <t xml:space="preserve">Faux semis de 10 jours et passage desherbeur thermique. Semée sur 7 lignes. Très mauvaise levée. Culture abandonnée. </t>
  </si>
  <si>
    <t>Carotte (Touchon)</t>
  </si>
  <si>
    <t>Petits Pois (Merveille de Kelvedon) / Salade</t>
  </si>
  <si>
    <t xml:space="preserve">Planté sur 3 lignes  à 50cm pour les choux chinois et sur 4 lignes à 30cm pour les salades; Croissance irrégulière du chou chinois mais beau calibre pour certains. </t>
  </si>
  <si>
    <t>Chou Chinois/Salade (Carmen&amp;iceberg)</t>
  </si>
  <si>
    <t>Rendement 2018 :
17€/m²</t>
  </si>
  <si>
    <t>Semés sur 2 lignes. Tentative de faux semis avant mais seulement 10 jours avant. Pas de résultats. Levée assez moyenne avec des graines qui ont pourri dans le sol (certainement excès d'eau). Resemés en plaque en pépinière pour combler les trous.  puis un nouveau semis en direct fin mars.  Ajout d'une ligne de salade au milieu de la planche.</t>
  </si>
  <si>
    <t>Planté sur 4 lignes à 30cm pour les salades; Salade bien ferme mais la fleur s'est parfosi développée dans la pomme.  Production correcte.</t>
  </si>
  <si>
    <t>Salade (iceberg)</t>
  </si>
  <si>
    <t>Rendement 2018 :
16€/m²</t>
  </si>
  <si>
    <t xml:space="preserve">Semés sur 2 lignes. Tentative de faux semis avant mais seulement 10 jours avant. Pas de résultats. Levée assez moyenne avec des graines qui ont pourri dans le sol (certainement excès d'eau). Resemés en plaque en pépinière pour combler les trous puis un nouveau semis en direct fin mars. </t>
  </si>
  <si>
    <t>Petits Pois (Merveille de Kelvedon)</t>
  </si>
  <si>
    <t>Planté sur 4 lignes à 30cm pour les salades; Les grenobloise sont vites montée à graine comparée au Carmen. Production correcte.</t>
  </si>
  <si>
    <t>Salade (Carmen/grenobloise)</t>
  </si>
  <si>
    <t xml:space="preserve">Carotte (Touchon). </t>
  </si>
  <si>
    <t>Semé sur 4 lignes avec une tentative de semis direct d'épinard en plus. Quasi aucune production car navet rapidemment tombé malade. Pb ombrage.</t>
  </si>
  <si>
    <t>Navet jaune 'boule d'or)</t>
  </si>
  <si>
    <t>Rendement 2018 :
21€/m²</t>
  </si>
  <si>
    <t>Planté sur 7 lignes. Un bout de la planche est resté innocupé, complétée en mai par un peu de mizu</t>
  </si>
  <si>
    <t>Semé sur 3 lignes. Essai comparatif avec une planche de 4 lignes juste à côté. Tombée malade assez rapidemment car trop à l'ombre. Production très mauvaise.</t>
  </si>
  <si>
    <t>Betteave (Detroit/Chioggia)</t>
  </si>
  <si>
    <t>Haricot Vert 4 (Cupidon)</t>
  </si>
  <si>
    <t>Rendement 2018 :
22€/m²</t>
  </si>
  <si>
    <t>Semé sur 4 lignes. Tombée malade assez rapidemment car trop à l'ombre. Production très mauvaise.</t>
  </si>
  <si>
    <t>Betterave (Detroit/Chioggia)</t>
  </si>
  <si>
    <t>Semé sur 4 lignes.  Calibre très aléatoire.</t>
  </si>
  <si>
    <t xml:space="preserve">Semé en poquet de 5 sur 3 lignes. Bonne croissance, aucun soucis particulier. Un desherbage et 1 buttage. Bonne production. </t>
  </si>
  <si>
    <t>Haricot Vert 3 (Cupidon)</t>
  </si>
  <si>
    <t>Rendement 2018 :
29€/m²</t>
  </si>
  <si>
    <t>Salade plantée sur 4 lignes et complété avec un semis direct de radis noir. Cressonette semée trop tôt avec montaison précoce. Un peu mieux pour radis noir mais mauvais calibre.</t>
  </si>
  <si>
    <t>Salade (Cressonette)/Radis noir</t>
  </si>
  <si>
    <t>Semé en poquet de 5 sur 3 lignes. Bonne croissance, aucun soucis particulier. Un desherbage et 1 buttage. Bonne production.</t>
  </si>
  <si>
    <t>Planté sur 7 lignes. Moitié salade et moitié mizu</t>
  </si>
  <si>
    <t>Mesclun 4/Mizu</t>
  </si>
  <si>
    <t xml:space="preserve">Semé sur 3 lignes. Position trop à l'ombre et tombé malade. Mauvaise récotle. </t>
  </si>
  <si>
    <t>Navet 2 (jaune boule d'or)</t>
  </si>
  <si>
    <t>Rendement 2018 :
20€/m²</t>
  </si>
  <si>
    <t>Semées sur 7 lignes. Tentative de faux semis avec desherbage thermique. Moins bonne germination, fanes plus petites mais plus précoce et beau calibre.</t>
  </si>
  <si>
    <t>Carotte  (Touchon)</t>
  </si>
  <si>
    <t xml:space="preserve">Semé sur 4 lignes. Position trop à l'ombre et tombé malade. Mauvaise récotle. </t>
  </si>
  <si>
    <t>Semées sur 7 lignes. Tentative de faux semis avec desherbage thermique. Bonne levée, à germé en premier/Touchon.</t>
  </si>
  <si>
    <t>Carotte  (Rothild)</t>
  </si>
  <si>
    <t xml:space="preserve">Environ 40t/h de fumier de cheval composté 18 mois - Enfoui avec le roto + 100t/h de compost végétal. Plus précoce que la Touchon et meilleur levée. </t>
  </si>
  <si>
    <r>
      <t xml:space="preserve">Planté sur 3 lignes pur le fenouil à 15cm et sur 4 lignes pour la salade. </t>
    </r>
    <r>
      <rPr>
        <b/>
        <i/>
        <sz val="11"/>
        <color theme="1"/>
        <rFont val="Calibri"/>
        <family val="2"/>
        <scheme val="minor"/>
      </rPr>
      <t>2t/h de tourteau dans la ligne de plantation</t>
    </r>
    <r>
      <rPr>
        <sz val="11"/>
        <color theme="1"/>
        <rFont val="Calibri"/>
        <family val="2"/>
        <scheme val="minor"/>
      </rPr>
      <t>. Salade cressonette vite montée à graine et mauvaise production des fenouils car tropombragée.</t>
    </r>
  </si>
  <si>
    <t>Salade/Fenouil 1</t>
  </si>
  <si>
    <t xml:space="preserve">Semées sur 7 lignes. Essai sans désherbage thermique. Juste passage de la lame avant semis. Bonne levée. </t>
  </si>
  <si>
    <r>
      <t xml:space="preserve">Planté sur 3 lignes. </t>
    </r>
    <r>
      <rPr>
        <b/>
        <i/>
        <sz val="11"/>
        <color theme="1"/>
        <rFont val="Calibri"/>
        <family val="2"/>
        <scheme val="minor"/>
      </rPr>
      <t>2t/h de tourteau dans la ligne de plantation</t>
    </r>
    <r>
      <rPr>
        <sz val="11"/>
        <color theme="1"/>
        <rFont val="Calibri"/>
        <family val="2"/>
        <scheme val="minor"/>
      </rPr>
      <t>. Bonne production des blettes mais mauvaise pour les fenouils car zone trop ombragée. Très bien en revanche pour les blettes</t>
    </r>
  </si>
  <si>
    <t>Blette 2/Fenouil 1</t>
  </si>
  <si>
    <t>planté sur 3 lignes. 2t/h de tourteau de ricin dans la ligne de plantation. Culture ratée, trop exposée au soleil.</t>
  </si>
  <si>
    <t>Epinard 4 (Verdil)</t>
  </si>
  <si>
    <t>Planté sur 7 lignes avec filet anti-insecte. Planche complétée avec un reste de persil</t>
  </si>
  <si>
    <t>Mesclun 17/ (crucifère)</t>
  </si>
  <si>
    <r>
      <t>Planté sur 3 lignes.</t>
    </r>
    <r>
      <rPr>
        <b/>
        <i/>
        <sz val="11"/>
        <color theme="1"/>
        <rFont val="Calibri"/>
        <family val="2"/>
        <scheme val="minor"/>
      </rPr>
      <t xml:space="preserve"> 1t/h de tourteau de ricin dans la ligne de plantation</t>
    </r>
    <r>
      <rPr>
        <sz val="11"/>
        <color theme="1"/>
        <rFont val="Calibri"/>
        <family val="2"/>
        <scheme val="minor"/>
      </rPr>
      <t xml:space="preserve">. Paillage foin dessus. Graminée arrivée très rapidemment. </t>
    </r>
  </si>
  <si>
    <t>PdT (Margod/Allians)</t>
  </si>
  <si>
    <t xml:space="preserve">Planté sur 7 lignes avec filet anti-insecte. </t>
  </si>
  <si>
    <t>Mesclun 16/ (salade)</t>
  </si>
  <si>
    <t>PdT (Margod)</t>
  </si>
  <si>
    <t xml:space="preserve">Planté sur 6  lignes avec filet anti-insecte. Très bonne production. Culture rentable. </t>
  </si>
  <si>
    <t>Persil commun</t>
  </si>
  <si>
    <t>Rendement 2018 :
34€/m²</t>
  </si>
  <si>
    <t xml:space="preserve">planté sur 3 lignes. 2t/h de tourteau de ricin dans la ligne de plantation. Le bout de la planche reste occupé par le persil. Epinard mal partie. </t>
  </si>
  <si>
    <t>Epinard 3 (Verdil)/Persil 2</t>
  </si>
  <si>
    <t>Mesclun 16/17 (crucifère) 1 persil</t>
  </si>
  <si>
    <t xml:space="preserve">planté sur 3 lignes. 2t/h de tourteau de ricin dans la ligne de plantation.  Epinard très mal partie. Remplacée par Mâche. </t>
  </si>
  <si>
    <t>Epinard 3 (Verdil)/mâche 5</t>
  </si>
  <si>
    <t>Planté sur 7 lignes avec filet anti-insecte.</t>
  </si>
  <si>
    <t>Mesclun 15 (Crucifère)</t>
  </si>
  <si>
    <t>planté sur 3 lignes. 2t/h de tourteau de ricin dans la ligne de plantation. Epinard très mal partie. Remplacée par Crucifère mesclun. Production mâche correcte.</t>
  </si>
  <si>
    <t>Mesclun 15 (crucifère/Salade)</t>
  </si>
  <si>
    <r>
      <t>Planté sur 3 lignes.</t>
    </r>
    <r>
      <rPr>
        <b/>
        <i/>
        <sz val="11"/>
        <color theme="1"/>
        <rFont val="Calibri"/>
        <family val="2"/>
        <scheme val="minor"/>
      </rPr>
      <t xml:space="preserve"> 1t/h de tourteau de ricin dans la ligne de plantation</t>
    </r>
    <r>
      <rPr>
        <sz val="11"/>
        <color theme="1"/>
        <rFont val="Calibri"/>
        <family val="2"/>
        <scheme val="minor"/>
      </rPr>
      <t>. Paillage foin dessus. Graminée arrivée très rapidemment. Desherbé une fois grossièrement mais la concurrence était rude. Planche récoltée en premier mi-juin. Calibre encore petit.</t>
    </r>
  </si>
  <si>
    <t xml:space="preserve">planté sur 7 lignes. </t>
  </si>
  <si>
    <t>Mesclun 23 (Crucifère)</t>
  </si>
  <si>
    <t>Mesclun 15 (Salade)</t>
  </si>
  <si>
    <t>Mesclun 22 (Crucifère)</t>
  </si>
  <si>
    <t>Mesclun 14  (Salade)</t>
  </si>
  <si>
    <t>Mâche 5 (Vit)</t>
  </si>
  <si>
    <t>Mesclun 21 (Crucifère)</t>
  </si>
  <si>
    <t>Mesclun 14 (Salade)</t>
  </si>
  <si>
    <t>Rendement 2018 :
€/m²</t>
  </si>
  <si>
    <t>Planté à 20 cm sur 3 lignes seulement pour facilité le desherbage. Pak choÏ de nouveau très vite montée en graine. Remplacé par le chou Kale planté sur 3 lignes tous les 50.</t>
  </si>
  <si>
    <t>Pak Choi/ Chou Kale</t>
  </si>
  <si>
    <r>
      <t>Oignon blanc sur 2 lignes et salade sur 3 lignes plantée 2 semaine après.</t>
    </r>
    <r>
      <rPr>
        <b/>
        <i/>
        <sz val="11"/>
        <color theme="1"/>
        <rFont val="Calibri"/>
        <family val="2"/>
        <scheme val="minor"/>
      </rPr>
      <t xml:space="preserve"> 1T/h de tourteau de ricin dans la lignes des salades</t>
    </r>
    <r>
      <rPr>
        <sz val="11"/>
        <color theme="1"/>
        <rFont val="Calibri"/>
        <family val="2"/>
        <scheme val="minor"/>
      </rPr>
      <t xml:space="preserve">.  Salade assez jolies voir même très grosses mais qui ont pris le dessus sur les oignon blancs. Ces derniers ont finalement donné correctement malgré l'enherbement. </t>
    </r>
  </si>
  <si>
    <t>Oignon Blanc (lisboa)/salade</t>
  </si>
  <si>
    <t>Planté à 20 cm sur 3 lignes seulement pour facilité le desherbage. Bout de planche de pak choï remplacé par du chou Kale.</t>
  </si>
  <si>
    <t>Pak Choi/Chou Rave+Chou Kale</t>
  </si>
  <si>
    <t>Rendement 2018 :
24€/m²</t>
  </si>
  <si>
    <t>Planté à 20 cm sur 3 lignes seulement pour facilité le desherbage. Production correcte.</t>
  </si>
  <si>
    <t>Planté à 20 ou 50cm sur 3 lignes seulement pour facilité le desherbage.  Production correcte.</t>
  </si>
  <si>
    <r>
      <t>Oignon blanc sur 2 lignes et salade sur 3 lignes plantée 2 semaine après.</t>
    </r>
    <r>
      <rPr>
        <b/>
        <i/>
        <sz val="11"/>
        <color theme="1"/>
        <rFont val="Calibri"/>
        <family val="2"/>
        <scheme val="minor"/>
      </rPr>
      <t xml:space="preserve"> 1T/h de tourteau de ricin dans la lignes</t>
    </r>
    <r>
      <rPr>
        <sz val="11"/>
        <color theme="1"/>
        <rFont val="Calibri"/>
        <family val="2"/>
        <scheme val="minor"/>
      </rPr>
      <t xml:space="preserve"> des salades.  Salade assez jolies voir même très grosses mais qui ont pris le dessus sur les oignon blancs. Ces derniers ont finalement donné correctement malgré l'enherbement. </t>
    </r>
  </si>
  <si>
    <t>Rendement 2018 :
50€/m²</t>
  </si>
  <si>
    <t>Planté sur 5 rangs avec un sixième sur une demi-planche.jauni lors des fortes pluies. Retailler un coup et reparti en vert. Très bonne production jusque octobre. Ensuite, on a plus récolté sur l'autre ligne.</t>
  </si>
  <si>
    <t>Persil (Commun)</t>
  </si>
  <si>
    <t>Planté sur 3 lignes seulement poru facilité le desherbage . Remis un peu de tourteau pour arrivé à 3t/h dans la ligne de plantation. Bonne production même si pommage aléatoire.</t>
  </si>
  <si>
    <t xml:space="preserve">Planté sur 7 lignes. </t>
  </si>
  <si>
    <t>Mesclun 9/Crucifère</t>
  </si>
  <si>
    <t>Semés sur 12 lignes au semoir EBRA. Pas de faux semis. Plus précoce, gros radis juteux et croquant. Production correcte même si moins abondante que le semis à la main.</t>
  </si>
  <si>
    <r>
      <t>Planté sur 3 lignes seulement poru facilité le desherbage mais à mois de 10cm entre chaque plant.</t>
    </r>
    <r>
      <rPr>
        <b/>
        <i/>
        <sz val="11"/>
        <color theme="1"/>
        <rFont val="Calibri"/>
        <family val="2"/>
        <scheme val="minor"/>
      </rPr>
      <t xml:space="preserve"> 1t/h de tourteau dans la ligne de plantation</t>
    </r>
    <r>
      <rPr>
        <sz val="11"/>
        <color theme="1"/>
        <rFont val="Calibri"/>
        <family val="2"/>
        <scheme val="minor"/>
      </rPr>
      <t>. Planche complétée avec des chicorée pain de sucre. Tès bonne production des poireaux et bonne production des chicorée même si pommage aléatoire.</t>
    </r>
  </si>
  <si>
    <t>Mesclun 10/Salade</t>
  </si>
  <si>
    <t>Rendement 2018 :
23€/m²</t>
  </si>
  <si>
    <t>Planté sur 3 lignes seulement poru facilité le desherbage mais à mois de 10cm entre chaque plant. 1t/h de tourteau dans la ligne de plantation. Très bonne production, meilleur calibre et meilleur longueur de fut pour les maxim.</t>
  </si>
  <si>
    <t>Poireau (Maxim/Amor)</t>
  </si>
  <si>
    <t xml:space="preserve">Semés sur 12 lignes au semoir EBRA. Pas de faux semis. Récolte très moyenne, les radis n'ont pas grossi. Peut-être éviter cette variété par la suite. </t>
  </si>
  <si>
    <t>Planté sur 3 lignes seulement poru facilité le desherbage mais à mois de 10cm entre chaque plant. 1t/h de tourteau dans la ligne de plantation. Très bonne croissance et très bonne production.</t>
  </si>
  <si>
    <t>Planté sur 7 lignes. Aucun soucis particulier.</t>
  </si>
  <si>
    <t>Mesclun 10/Crucifère</t>
  </si>
  <si>
    <t xml:space="preserve">Semé sur 3 lignes. Très mauvaise levée des red meat, juste quelques endroit correcte mais production quasi inexistante. </t>
  </si>
  <si>
    <r>
      <t>Plantés sur 4 lignes.</t>
    </r>
    <r>
      <rPr>
        <b/>
        <i/>
        <sz val="11"/>
        <color theme="1"/>
        <rFont val="Calibri"/>
        <family val="2"/>
        <scheme val="minor"/>
      </rPr>
      <t xml:space="preserve"> 1t/h de tourteau de ricin </t>
    </r>
    <r>
      <rPr>
        <sz val="11"/>
        <color theme="1"/>
        <rFont val="Calibri"/>
        <family val="2"/>
        <scheme val="minor"/>
      </rPr>
      <t>dans la ligne de plantation. Blettes plus petites et plus tardive à la mise en production mais très bien ensuite. Moins tombée malade que les autres durant la période de pluie du mois de Mai.</t>
    </r>
  </si>
  <si>
    <t>Blette (Verte à Carde)</t>
  </si>
  <si>
    <t>Semé sur 3 lignes. Bonne production des radis noirs mais bonne levée seulement sur la partie la plus ombragée. Pb d'arrosage à la levée. Mauvaise production des red meat.</t>
  </si>
  <si>
    <t>Radis noir 3 (long noir maraîcher)/Red meat</t>
  </si>
  <si>
    <r>
      <t xml:space="preserve">Plantés sur 4 lignes. </t>
    </r>
    <r>
      <rPr>
        <b/>
        <i/>
        <sz val="11"/>
        <color theme="1"/>
        <rFont val="Calibri"/>
        <family val="2"/>
        <scheme val="minor"/>
      </rPr>
      <t>1t/h de tourteau de ricin dans la ligne</t>
    </r>
    <r>
      <rPr>
        <sz val="11"/>
        <color theme="1"/>
        <rFont val="Calibri"/>
        <family val="2"/>
        <scheme val="minor"/>
      </rPr>
      <t xml:space="preserve"> de plantation.  Tombée malade durant la période de pluie de mai puis repartie jolie. Bonne production au final. </t>
    </r>
  </si>
  <si>
    <t>Semé sur 3 lignes. Bonne production mais bonne levée seulement sur la partie la plus ombragée. Pb d'arrosage à la levée. Bonne production mais difficulté à vendre. Peu rentable.</t>
  </si>
  <si>
    <t>Radis noir 3 (long noir maraîcher)</t>
  </si>
  <si>
    <r>
      <t>Plantés sur 4 lignes.</t>
    </r>
    <r>
      <rPr>
        <b/>
        <i/>
        <sz val="11"/>
        <color theme="1"/>
        <rFont val="Calibri"/>
        <family val="2"/>
        <scheme val="minor"/>
      </rPr>
      <t xml:space="preserve"> 1t/h de tourteau de ricin dans la ligne</t>
    </r>
    <r>
      <rPr>
        <sz val="11"/>
        <color theme="1"/>
        <rFont val="Calibri"/>
        <family val="2"/>
        <scheme val="minor"/>
      </rPr>
      <t xml:space="preserve"> de plantation. Tombée malade durant la période de pluie de mai puis repartie jolie. Bonne production au final. </t>
    </r>
  </si>
  <si>
    <t>Blette (Cédric)</t>
  </si>
  <si>
    <r>
      <t>Plantés sur 3 lignes.</t>
    </r>
    <r>
      <rPr>
        <b/>
        <i/>
        <sz val="11"/>
        <color theme="1"/>
        <rFont val="Calibri"/>
        <family val="2"/>
        <scheme val="minor"/>
      </rPr>
      <t xml:space="preserve"> 1t/h de tourteau de ricin</t>
    </r>
    <r>
      <rPr>
        <sz val="11"/>
        <color theme="1"/>
        <rFont val="Calibri"/>
        <family val="2"/>
        <scheme val="minor"/>
      </rPr>
      <t xml:space="preserve"> dans la ligne de plantation. Très bonne production.</t>
    </r>
  </si>
  <si>
    <t>Rendement 2018 :
19€/m²</t>
  </si>
  <si>
    <r>
      <t>Plantés sur 4 lignes.</t>
    </r>
    <r>
      <rPr>
        <b/>
        <i/>
        <sz val="11"/>
        <color theme="1"/>
        <rFont val="Calibri"/>
        <family val="2"/>
        <scheme val="minor"/>
      </rPr>
      <t xml:space="preserve"> 1t/h de tourteau de ricin</t>
    </r>
    <r>
      <rPr>
        <sz val="11"/>
        <color theme="1"/>
        <rFont val="Calibri"/>
        <family val="2"/>
        <scheme val="minor"/>
      </rPr>
      <t xml:space="preserve"> dans la ligne de plantation. </t>
    </r>
  </si>
  <si>
    <t>Chou Rave (Delikatess blanc)</t>
  </si>
  <si>
    <r>
      <t xml:space="preserve">Plantés sur 3 lignes. </t>
    </r>
    <r>
      <rPr>
        <b/>
        <i/>
        <sz val="11"/>
        <color theme="1"/>
        <rFont val="Calibri"/>
        <family val="2"/>
        <scheme val="minor"/>
      </rPr>
      <t xml:space="preserve">1t/h de tourteau de ricin </t>
    </r>
    <r>
      <rPr>
        <sz val="11"/>
        <color theme="1"/>
        <rFont val="Calibri"/>
        <family val="2"/>
        <scheme val="minor"/>
      </rPr>
      <t>dans la ligne de plantation. Très bonne production.</t>
    </r>
  </si>
  <si>
    <t>Semées sur 4 lignes. Très bonne levée en à peine 4 jours. Deshérber une fois au couteau pour éclaircir. Vite tombée malade car zone trop ombragée.</t>
  </si>
  <si>
    <t>Betterave 2 (Detroit)</t>
  </si>
  <si>
    <t>Mesclun (salade)</t>
  </si>
  <si>
    <t>Betterave 2 (Cylindra)</t>
  </si>
  <si>
    <t>Mesclun (salade/mizu)</t>
  </si>
  <si>
    <t>Betterave 2 (Chioggia)</t>
  </si>
  <si>
    <t>Rendement 2018 :
14€/m²</t>
  </si>
  <si>
    <t>Semées sur 4 lignes. Très bonne levée en à peine 4 jours. Deshérber une fois au couteau pour éclaircir. Betterave très pécoce, récoltée seulement 6 semaine après le semis. Vite tombée malade car zone trop ombragée.</t>
  </si>
  <si>
    <t>Mesclun (mizu)</t>
  </si>
  <si>
    <t>Mesclun 22 (Salade)</t>
  </si>
  <si>
    <t xml:space="preserve">3 lignes d'oignon rouges et 2 lignes d'oignon blanc pour Cébette.  Un peu tombé malade lors des pluies de mai mais récolte correcte. </t>
  </si>
  <si>
    <t>Oignon jaune/Rouge/ Cébette Oignon blanc</t>
  </si>
  <si>
    <t>Mesclun 21 (Salade)</t>
  </si>
  <si>
    <t>Oignon jaune (yelow sweet)/ Cébette oignon Blanc (lisboa)</t>
  </si>
  <si>
    <t>Mesclun 20 (Salade)</t>
  </si>
  <si>
    <t>planté sur 7 lignes. Pas trop eu le temps de vraielement croître.</t>
  </si>
  <si>
    <t>Mesclun 25 (salade)</t>
  </si>
  <si>
    <t>Mesclun 20 (crucifère)</t>
  </si>
  <si>
    <t>Oignon rouge (florence)/ Cébette oignon Blanc (lisboa)</t>
  </si>
  <si>
    <t>Mesclun 27 (Crucifère)</t>
  </si>
  <si>
    <t>Mesclun 19 (Salade)</t>
  </si>
  <si>
    <t xml:space="preserve">3 lignes d'oignon rouges et 2 lignes d'oignon blanc pour Cébette. Un peu tombé malade lors des pluies de mai mais récolte correcte. </t>
  </si>
  <si>
    <t>Mesclun 24 (salade)</t>
  </si>
  <si>
    <t>Mesclun 19 (crucifère)</t>
  </si>
  <si>
    <t>Semé en poquet de 5 sur 3 lignes. Bone croissance mais donne l'impression de peu de robustesse. Bien couché par un coup de mistral. Production plutôt bonne au final.</t>
  </si>
  <si>
    <r>
      <t>Planté sur 4 lignes.</t>
    </r>
    <r>
      <rPr>
        <b/>
        <i/>
        <sz val="11"/>
        <color theme="1"/>
        <rFont val="Calibri"/>
        <family val="2"/>
        <scheme val="minor"/>
      </rPr>
      <t xml:space="preserve"> 1 t/h de Tourteau de ricin dans la ligne de plantation</t>
    </r>
    <r>
      <rPr>
        <sz val="11"/>
        <color theme="1"/>
        <rFont val="Calibri"/>
        <family val="2"/>
        <scheme val="minor"/>
      </rPr>
      <t xml:space="preserve">. Pb d'arrosage des plants en serre (ouverture du canal) et pas mal de plants perdu car motte trop humide.  Bien rattrapé et récolte correcte même si on avait un peu trop oublié de retirer les doubles. Planche complétée avec Epinard. </t>
    </r>
  </si>
  <si>
    <t>Navet (jaune boule d'or)/Epinard (Verdil)</t>
  </si>
  <si>
    <t>Mesclun 25 (Crucifère)</t>
  </si>
  <si>
    <t>Mesclun 18 (Salade)</t>
  </si>
  <si>
    <t>Rendement 2018 :
37€/m²</t>
  </si>
  <si>
    <r>
      <t>Planté sur 4 lignes.</t>
    </r>
    <r>
      <rPr>
        <b/>
        <i/>
        <sz val="11"/>
        <color theme="1"/>
        <rFont val="Calibri"/>
        <family val="2"/>
        <scheme val="minor"/>
      </rPr>
      <t xml:space="preserve"> 1 t/h de Tourteau de ricin dans la ligne de plantation</t>
    </r>
    <r>
      <rPr>
        <sz val="11"/>
        <color theme="1"/>
        <rFont val="Calibri"/>
        <family val="2"/>
        <scheme val="minor"/>
      </rPr>
      <t xml:space="preserve">. Pb d'arrosage des plants en serre (ouverture du canal) et pas mal de plants perdu car motte trop humide. Bien rattrapé et récolte correcte même si on avait un peu trop oublié de retirer les doubles. </t>
    </r>
  </si>
  <si>
    <t>Mesclun 23 (Salade)</t>
  </si>
  <si>
    <t>Mesclun 18 (crucifère)</t>
  </si>
  <si>
    <t xml:space="preserve">Semé en poquet de 5 sur 3 lignes. Bone croissance mais donne l'impression de peu de robustesse. Bien couché par un coup de mistral. </t>
  </si>
  <si>
    <t>Haricot Vert 2 (Cupidon)</t>
  </si>
  <si>
    <t>Rendement 2018 :
39€/m²</t>
  </si>
  <si>
    <t>Mesclun 24 (crucifère)</t>
  </si>
  <si>
    <t>Mesclun 17 (salade)</t>
  </si>
  <si>
    <t>Haricot Vert  2 (Cupidon)</t>
  </si>
  <si>
    <r>
      <t xml:space="preserve">Plantées à 50cm. Ligne complétée par un qqs poivron. </t>
    </r>
    <r>
      <rPr>
        <b/>
        <i/>
        <sz val="11"/>
        <color theme="1"/>
        <rFont val="Calibri"/>
        <family val="2"/>
        <scheme val="minor"/>
      </rPr>
      <t xml:space="preserve">Ajout de 60T/h de compost végétal </t>
    </r>
    <r>
      <rPr>
        <sz val="11"/>
        <color theme="1"/>
        <rFont val="Calibri"/>
        <family val="2"/>
        <scheme val="minor"/>
      </rPr>
      <t>sur la ligne de plantation. Courge tous les mètre environ en culture double. Les courges sont très bien partie et ont eu tendance à envahir les aubergines qui ont moins produites que les deux lignes à côté.</t>
    </r>
  </si>
  <si>
    <t>Aubergine (Barbentane)/ Potimarron Uchi Kuri</t>
  </si>
  <si>
    <r>
      <t xml:space="preserve">Plantées sur 4 lignes. </t>
    </r>
    <r>
      <rPr>
        <b/>
        <i/>
        <sz val="11"/>
        <color theme="1"/>
        <rFont val="Calibri"/>
        <family val="2"/>
        <scheme val="minor"/>
      </rPr>
      <t>1t/h de tourteau de ricin</t>
    </r>
    <r>
      <rPr>
        <sz val="11"/>
        <color theme="1"/>
        <rFont val="Calibri"/>
        <family val="2"/>
        <scheme val="minor"/>
      </rPr>
      <t xml:space="preserve"> dans la ligne de plantation. Complétée un peu avec des épinards. </t>
    </r>
  </si>
  <si>
    <t>Salade 1 (Carmen)/Epinard</t>
  </si>
  <si>
    <r>
      <t xml:space="preserve">Plantées à 50cm. Ajout de </t>
    </r>
    <r>
      <rPr>
        <b/>
        <i/>
        <sz val="11"/>
        <color theme="1"/>
        <rFont val="Calibri"/>
        <family val="2"/>
        <scheme val="minor"/>
      </rPr>
      <t>60T/h de compost végétal</t>
    </r>
    <r>
      <rPr>
        <sz val="11"/>
        <color theme="1"/>
        <rFont val="Calibri"/>
        <family val="2"/>
        <scheme val="minor"/>
      </rPr>
      <t xml:space="preserve"> sur la ligne de plantation. Tutoré début juillet avec un système similaire que pour le petit pois.Aubergine en bonne croissance avec un début de récolte au 20 juillet. Attaqué un peu par les doriphore et par un autre insecte qui croquait les feuilles. </t>
    </r>
  </si>
  <si>
    <t>Aubergine (Barbentane)</t>
  </si>
  <si>
    <r>
      <t xml:space="preserve">Plantées sur 4 lignes. </t>
    </r>
    <r>
      <rPr>
        <b/>
        <i/>
        <sz val="11"/>
        <color theme="1"/>
        <rFont val="Calibri"/>
        <family val="2"/>
        <scheme val="minor"/>
      </rPr>
      <t>1t/h de tourteau de ricin</t>
    </r>
    <r>
      <rPr>
        <sz val="11"/>
        <color theme="1"/>
        <rFont val="Calibri"/>
        <family val="2"/>
        <scheme val="minor"/>
      </rPr>
      <t xml:space="preserve"> dans la ligne de plantation. </t>
    </r>
  </si>
  <si>
    <t>Salade 1 (Carmen)</t>
  </si>
  <si>
    <t xml:space="preserve">Plantées à 50cm. Ajout de 60T/h de compost végétal sur la ligne de plantation. Tutoré début juillet avec un système similaire que pour le petit pois.Aubergine en bonne croissance avec un début de récolte au 20 juillet. Attaqué un peu par les doriphore et par un autre insecte qui croquait les feuilles. </t>
  </si>
  <si>
    <t xml:space="preserve">Plantées sur 4 lignes. 1t/h de tourteau de ricin dans la ligne de plantation. </t>
  </si>
  <si>
    <t xml:space="preserve">Plantées à 50cm. Ajout de 60T/h de compost végétal sur la ligne de plantation. Tutoré début juillet avec un système similaire que pour le petit pois. Crosisance correcte avec une récolte démarré fin juillet. Maladie sur certain plants dont les feuille jaunissaient. Peut-être aspersion pas top pour les poivrons. Au final, les plants étaient plutôt jolie avec une production abondante jusqu'aux premières fin novembre. PAr contre difficile à vendre car ressemble trop au piment. Tenter une autre variété style "petit marseillais". </t>
  </si>
  <si>
    <t>Poivron (Doux du Mexique)</t>
  </si>
  <si>
    <r>
      <t>Plantées sur 4 lignes.</t>
    </r>
    <r>
      <rPr>
        <b/>
        <i/>
        <sz val="11"/>
        <color theme="1"/>
        <rFont val="Calibri"/>
        <family val="2"/>
        <scheme val="minor"/>
      </rPr>
      <t xml:space="preserve"> 1t/h de tourteau de ricin dans la ligne de plantation</t>
    </r>
    <r>
      <rPr>
        <sz val="11"/>
        <color theme="1"/>
        <rFont val="Calibri"/>
        <family val="2"/>
        <scheme val="minor"/>
      </rPr>
      <t xml:space="preserve">. Les cressonettes ont été les salades prêtes en premier. </t>
    </r>
  </si>
  <si>
    <t>Salade (Grenobloise/Cressonette)</t>
  </si>
  <si>
    <r>
      <t>Plantées sur 4 lignes.</t>
    </r>
    <r>
      <rPr>
        <b/>
        <i/>
        <sz val="11"/>
        <color theme="1"/>
        <rFont val="Calibri"/>
        <family val="2"/>
        <scheme val="minor"/>
      </rPr>
      <t xml:space="preserve"> 1t/h de tourteau de ricin dans la ligne de plantation</t>
    </r>
    <r>
      <rPr>
        <sz val="11"/>
        <color theme="1"/>
        <rFont val="Calibri"/>
        <family val="2"/>
        <scheme val="minor"/>
      </rPr>
      <t>. Complétée un peu avec des épinards.  Les cressonettes ont été les salades prêtes en premier. Les rougettes étaient pas mal précoces également.</t>
    </r>
  </si>
  <si>
    <t>Salade (Rougette/Cressonnette)</t>
  </si>
  <si>
    <t xml:space="preserve">Aubergines semée sur le tard et planté à la mi-juin à 50 cm. Ajout de 60T/h de compost végétal sur la ligne de plantation. Production très correcte même si on a un petit doute sur la qualité des semences (forme et couleur très différente). On aurait aussi peut-être eu une végétation un peu plus importante si planté plus tôt. </t>
  </si>
  <si>
    <t>Aubergine 2 (Ronde de Valence)</t>
  </si>
  <si>
    <r>
      <t xml:space="preserve">Plantés sur 3 lignes à 30cm. </t>
    </r>
    <r>
      <rPr>
        <b/>
        <i/>
        <sz val="11"/>
        <color theme="1"/>
        <rFont val="Calibri"/>
        <family val="2"/>
        <scheme val="minor"/>
      </rPr>
      <t xml:space="preserve">2t/h de tourteau de ricin dans la ligne </t>
    </r>
    <r>
      <rPr>
        <sz val="11"/>
        <color theme="1"/>
        <rFont val="Calibri"/>
        <family val="2"/>
        <scheme val="minor"/>
      </rPr>
      <t>de  Comme pour le pak choï, montée à graine très précoce et non récoltée. Remplacé par du mesclun en avril</t>
    </r>
  </si>
  <si>
    <t>Chou Chinois (kaboko)/mesclun</t>
  </si>
  <si>
    <t>Chou Chinois (kaboko)/mesclun (mizu)</t>
  </si>
  <si>
    <t xml:space="preserve">Semé sur 4 rangs. Essai pour voir. Croissance assez rapide et bonne tenue. A refaire sur peut-être plus de lignes. </t>
  </si>
  <si>
    <t>Radis blanc ( Eiszapfen)</t>
  </si>
  <si>
    <r>
      <t xml:space="preserve">Potimarron planté tous les 70 cm.Ajout de </t>
    </r>
    <r>
      <rPr>
        <b/>
        <i/>
        <sz val="11"/>
        <color theme="1"/>
        <rFont val="Calibri"/>
        <family val="2"/>
        <scheme val="minor"/>
      </rPr>
      <t xml:space="preserve">60T/h de compost végétal </t>
    </r>
    <r>
      <rPr>
        <sz val="11"/>
        <color theme="1"/>
        <rFont val="Calibri"/>
        <family val="2"/>
        <scheme val="minor"/>
      </rPr>
      <t xml:space="preserve">sur la ligne de plantation. Très bonne croissance. </t>
    </r>
  </si>
  <si>
    <t xml:space="preserve"> Potimarron Uchi kuri</t>
  </si>
  <si>
    <r>
      <t>Plantés sur 3 lignes à 30cm.</t>
    </r>
    <r>
      <rPr>
        <b/>
        <i/>
        <sz val="11"/>
        <color theme="1"/>
        <rFont val="Calibri"/>
        <family val="2"/>
        <scheme val="minor"/>
      </rPr>
      <t xml:space="preserve"> 2t/h de tourteau de ricin</t>
    </r>
    <r>
      <rPr>
        <sz val="11"/>
        <color theme="1"/>
        <rFont val="Calibri"/>
        <family val="2"/>
        <scheme val="minor"/>
      </rPr>
      <t xml:space="preserve"> dans la ligne de  Comme pour le pak choï, montée à graine très précoce et non récoltée. Remplacé par du mesclun en avril. </t>
    </r>
  </si>
  <si>
    <t>Chou Chinois (kaboko)/mesclun (Mizu)</t>
  </si>
  <si>
    <t>arrachage des cultures et couverture avec bâche pendant 1 bon mois.</t>
  </si>
  <si>
    <r>
      <t xml:space="preserve">Avant plantation, rajout de </t>
    </r>
    <r>
      <rPr>
        <b/>
        <i/>
        <sz val="11"/>
        <color theme="1"/>
        <rFont val="Calibri"/>
        <family val="2"/>
        <scheme val="minor"/>
      </rPr>
      <t>70t/h de compost végétal non incorporé et 10t/h de foin</t>
    </r>
    <r>
      <rPr>
        <sz val="11"/>
        <color theme="1"/>
        <rFont val="Calibri"/>
        <family val="2"/>
        <scheme val="minor"/>
      </rPr>
      <t xml:space="preserve">. Plantées tous les 70 cm. Ajout de concombre Market more intercalé à 70cm. Tomates bien parties avec une belle végétation mais finalement assez productive car rattrapée par l'ombre dès début septembre et tombées malade très rapidemment. Beauoup plus attaqué par les punaises. </t>
    </r>
  </si>
  <si>
    <t>Tomate 2 / Concombre</t>
  </si>
  <si>
    <t>Mesclun (Salade/Betterave/Epinard)</t>
  </si>
  <si>
    <r>
      <t>Avant plantation, rajout de</t>
    </r>
    <r>
      <rPr>
        <b/>
        <i/>
        <sz val="11"/>
        <color theme="1"/>
        <rFont val="Calibri"/>
        <family val="2"/>
        <scheme val="minor"/>
      </rPr>
      <t xml:space="preserve"> 70t/h de compost végétal non incorporé et 10t/h de foin</t>
    </r>
    <r>
      <rPr>
        <sz val="11"/>
        <color theme="1"/>
        <rFont val="Calibri"/>
        <family val="2"/>
        <scheme val="minor"/>
      </rPr>
      <t xml:space="preserve">. Plantées tous les 70 cm. Tomates bien parties avec une belle végétation mais finalement assez productive car rattrapée par l'ombre dès début septembre et tombées malade très rapidemment. Beauoup plus attaqué par les punaises. </t>
    </r>
  </si>
  <si>
    <t xml:space="preserve">Tomate 2 </t>
  </si>
  <si>
    <t>Mesclun (mixte Salade)</t>
  </si>
  <si>
    <t xml:space="preserve">Plantée sur 7 lignes. </t>
  </si>
  <si>
    <t>Mesclun/Mizu</t>
  </si>
  <si>
    <r>
      <t xml:space="preserve">Avant plantation, rajout de </t>
    </r>
    <r>
      <rPr>
        <b/>
        <i/>
        <sz val="11"/>
        <color theme="1"/>
        <rFont val="Calibri"/>
        <family val="2"/>
        <scheme val="minor"/>
      </rPr>
      <t>70t/h de compost végétal non incorporé et 10t/h de foin</t>
    </r>
    <r>
      <rPr>
        <sz val="11"/>
        <color theme="1"/>
        <rFont val="Calibri"/>
        <family val="2"/>
        <scheme val="minor"/>
      </rPr>
      <t xml:space="preserve">. Plantées tous les 70 cm. Tomates bien parties avec une belle végétation mais finalement assez productive car rattrapée par l'ombre dès début septembre et tombées malade très rapidemment. Beauoup plus attaqué par les punaises. </t>
    </r>
  </si>
  <si>
    <r>
      <t xml:space="preserve">Sur 4 lignes. </t>
    </r>
    <r>
      <rPr>
        <b/>
        <i/>
        <sz val="11"/>
        <color theme="1"/>
        <rFont val="Calibri"/>
        <family val="2"/>
        <scheme val="minor"/>
      </rPr>
      <t>1t/h de tourteau de ricin dans la ligne de plantation</t>
    </r>
    <r>
      <rPr>
        <sz val="11"/>
        <color theme="1"/>
        <rFont val="Calibri"/>
        <family val="2"/>
        <scheme val="minor"/>
      </rPr>
      <t xml:space="preserve">. Ligne à moitié remplie, complétée par des crucifères japonaises.  Montée en graine du pak choï très rapide certainement due au coup de froid de fin février. Arracher et remplacer par une série de mesclun. </t>
    </r>
  </si>
  <si>
    <t>Pak Choï/Mizu</t>
  </si>
  <si>
    <t>Couverture avec bâche pendant 1 bon mois.</t>
  </si>
  <si>
    <r>
      <t>Planté sur 2 lignes seulement car les tomates étaient trop envahissantes à côté.</t>
    </r>
    <r>
      <rPr>
        <b/>
        <i/>
        <sz val="11"/>
        <color theme="1"/>
        <rFont val="Calibri"/>
        <family val="2"/>
        <scheme val="minor"/>
      </rPr>
      <t xml:space="preserve"> 2 t/H de tourteau de ricin dans la ligne de plantation</t>
    </r>
    <r>
      <rPr>
        <sz val="11"/>
        <color theme="1"/>
        <rFont val="Calibri"/>
        <family val="2"/>
        <scheme val="minor"/>
      </rPr>
      <t xml:space="preserve">. </t>
    </r>
  </si>
  <si>
    <t>Epinard 3 (Verdil)</t>
  </si>
  <si>
    <r>
      <t>Avant plantation, rajout de</t>
    </r>
    <r>
      <rPr>
        <b/>
        <i/>
        <sz val="11"/>
        <color theme="1"/>
        <rFont val="Calibri"/>
        <family val="2"/>
        <scheme val="minor"/>
      </rPr>
      <t xml:space="preserve"> 70t/h de compost végétal non incorporé et 10t/h de foin</t>
    </r>
    <r>
      <rPr>
        <sz val="11"/>
        <color theme="1"/>
        <rFont val="Calibri"/>
        <family val="2"/>
        <scheme val="minor"/>
      </rPr>
      <t>.  Planté tous les 50 cm.Ajout d'une ligne de Concombre  en bord de planche. Plante plutôt jolie au départ mais qui a très peu produit. La base a même un peu pourrie (excès d'eau ? car utilisation d'un Gà G plus performant). Viré précocemment.</t>
    </r>
  </si>
  <si>
    <t>Courgette 3 "Verte de Milan/ Concombre 2 Market more</t>
  </si>
  <si>
    <r>
      <t>Sur 4 lignes.</t>
    </r>
    <r>
      <rPr>
        <b/>
        <i/>
        <sz val="11"/>
        <color theme="1"/>
        <rFont val="Calibri"/>
        <family val="2"/>
        <scheme val="minor"/>
      </rPr>
      <t xml:space="preserve"> 1t/h de tourteau de ricin dans la ligne de plantation</t>
    </r>
    <r>
      <rPr>
        <sz val="11"/>
        <color theme="1"/>
        <rFont val="Calibri"/>
        <family val="2"/>
        <scheme val="minor"/>
      </rPr>
      <t>. Montée en graine très rapide certainement due au coup de froid de fin février. Arracher et remplacer par une série de mesclun fin mars.</t>
    </r>
  </si>
  <si>
    <t>Pak Choï/ Mesclun</t>
  </si>
  <si>
    <r>
      <t xml:space="preserve">Planté sur 3 lignes. </t>
    </r>
    <r>
      <rPr>
        <b/>
        <i/>
        <sz val="11"/>
        <color theme="1"/>
        <rFont val="Calibri"/>
        <family val="2"/>
        <scheme val="minor"/>
      </rPr>
      <t>2 t/H de tourteau de ricin dans la ligne de plantation</t>
    </r>
    <r>
      <rPr>
        <sz val="11"/>
        <color theme="1"/>
        <rFont val="Calibri"/>
        <family val="2"/>
        <scheme val="minor"/>
      </rPr>
      <t xml:space="preserve">. </t>
    </r>
  </si>
  <si>
    <r>
      <t>Avant plantation,</t>
    </r>
    <r>
      <rPr>
        <b/>
        <i/>
        <sz val="11"/>
        <color theme="1"/>
        <rFont val="Calibri"/>
        <family val="2"/>
        <scheme val="minor"/>
      </rPr>
      <t xml:space="preserve"> rajout de 70t/h de compost végétal non incorporé et 10t/h de foin</t>
    </r>
    <r>
      <rPr>
        <sz val="11"/>
        <color theme="1"/>
        <rFont val="Calibri"/>
        <family val="2"/>
        <scheme val="minor"/>
      </rPr>
      <t>.  Planté tous les 50 cm.Ajout d'une ligne de Concombre  en bord de planche. Plante plutôt jolie au départ mais qui a très peu produit. La base a même un peu pourrie (excès d'eau ? car utilisation d'un Gà G plus performant). Viré précocemment.</t>
    </r>
  </si>
  <si>
    <r>
      <t xml:space="preserve">Planté sur 3 lignes. </t>
    </r>
    <r>
      <rPr>
        <b/>
        <i/>
        <sz val="11"/>
        <color theme="1"/>
        <rFont val="Calibri"/>
        <family val="2"/>
        <scheme val="minor"/>
      </rPr>
      <t>2 t/H de tourteau de ricin dans la ligne de plantation</t>
    </r>
    <r>
      <rPr>
        <sz val="11"/>
        <color theme="1"/>
        <rFont val="Calibri"/>
        <family val="2"/>
        <scheme val="minor"/>
      </rPr>
      <t>. Plants plutôt bien parti comparé aux autres plus exposés au soleil mais desherbage négligé et peu de récolte au final</t>
    </r>
  </si>
  <si>
    <t>Pak Choï/ Mesclun (Mizu)</t>
  </si>
  <si>
    <t xml:space="preserve">Planté sur 7 lignes. Production difficile au démarrage car trop exposé au soleil. Pas mal de trou au final. Emplacement à revoir pour la première série. </t>
  </si>
  <si>
    <t>Mâche 3 (Vit)</t>
  </si>
  <si>
    <r>
      <t xml:space="preserve">Avant plantation, rajout de </t>
    </r>
    <r>
      <rPr>
        <b/>
        <i/>
        <sz val="11"/>
        <color theme="1"/>
        <rFont val="Calibri"/>
        <family val="2"/>
        <scheme val="minor"/>
      </rPr>
      <t>70t/h de compost végétal non incorporé et 10t/h de foin</t>
    </r>
    <r>
      <rPr>
        <sz val="11"/>
        <color theme="1"/>
        <rFont val="Calibri"/>
        <family val="2"/>
        <scheme val="minor"/>
      </rPr>
      <t>. Planté tous les 70 cm. Bonne croissance. Mais peu de production au final. Peut-être parcqu'ils ont été plantés plus tard. A essayer en turorant.</t>
    </r>
  </si>
  <si>
    <t>Concombre 2 "Market more"</t>
  </si>
  <si>
    <t xml:space="preserve">Planté sur 4 lignes. 1t/h de tourteau de ricin dans la ligne de plantation. Bonne pousse et bonne récolte même si montée en graine un peu rapidemment dû à des fortes chaleurs. </t>
  </si>
  <si>
    <t>Epinard 2 (Verdil)</t>
  </si>
  <si>
    <r>
      <t>Avant plantation, rajout de</t>
    </r>
    <r>
      <rPr>
        <b/>
        <i/>
        <sz val="11"/>
        <color theme="1"/>
        <rFont val="Calibri"/>
        <family val="2"/>
        <scheme val="minor"/>
      </rPr>
      <t xml:space="preserve"> 70t/h de compost végétal non incorporé et 10t/h de foin</t>
    </r>
    <r>
      <rPr>
        <sz val="11"/>
        <color theme="1"/>
        <rFont val="Calibri"/>
        <family val="2"/>
        <scheme val="minor"/>
      </rPr>
      <t xml:space="preserve">. Croissance très moyenne et tombé rapidemment malade. </t>
    </r>
  </si>
  <si>
    <t>Courgette jaune  2 (Golden Rush)</t>
  </si>
  <si>
    <t>Rendement 2018 :
13€/m²</t>
  </si>
  <si>
    <t>Courgette jaune 2 (Golden Rush)</t>
  </si>
  <si>
    <t xml:space="preserve">Planté sur 7 lignes. Série un peu mieux réussir que la précédente avec moins de trous dans la ligne. Production correcte. </t>
  </si>
  <si>
    <t>Mâche 4 (Vit)</t>
  </si>
  <si>
    <r>
      <t xml:space="preserve">Avant plantation, rajout de </t>
    </r>
    <r>
      <rPr>
        <b/>
        <i/>
        <sz val="11"/>
        <color theme="1"/>
        <rFont val="Calibri"/>
        <family val="2"/>
        <scheme val="minor"/>
      </rPr>
      <t>70t/h de compost végétal non incorporé et 10t/h de foin</t>
    </r>
    <r>
      <rPr>
        <sz val="11"/>
        <color theme="1"/>
        <rFont val="Calibri"/>
        <family val="2"/>
        <scheme val="minor"/>
      </rPr>
      <t xml:space="preserve">. Planche à moitié rempli complétée par la deuxième série. </t>
    </r>
  </si>
  <si>
    <r>
      <t>Avant plantation, rajout de</t>
    </r>
    <r>
      <rPr>
        <b/>
        <i/>
        <sz val="11"/>
        <color theme="1"/>
        <rFont val="Calibri"/>
        <family val="2"/>
        <scheme val="minor"/>
      </rPr>
      <t xml:space="preserve"> 70t/h de compost végétal non incorporé et 10t/h de foin</t>
    </r>
    <r>
      <rPr>
        <sz val="11"/>
        <color theme="1"/>
        <rFont val="Calibri"/>
        <family val="2"/>
        <scheme val="minor"/>
      </rPr>
      <t xml:space="preserve">.Croissance correcte mais production très moyenne. Tombé malade un peu rapidemment. </t>
    </r>
  </si>
  <si>
    <t>Courgette jaune 1 (Golden Rush)</t>
  </si>
  <si>
    <t>Semés sur 12 lignes. Tentative de faux semis mais pas très réussi. Bonne récolte.</t>
  </si>
  <si>
    <r>
      <t xml:space="preserve">planté sur 3 lignes. </t>
    </r>
    <r>
      <rPr>
        <b/>
        <i/>
        <sz val="11"/>
        <color theme="1"/>
        <rFont val="Calibri"/>
        <family val="2"/>
        <scheme val="minor"/>
      </rPr>
      <t>2t/h de tourteau de ricin dans la ligne de plantation</t>
    </r>
    <r>
      <rPr>
        <sz val="11"/>
        <color theme="1"/>
        <rFont val="Calibri"/>
        <family val="2"/>
        <scheme val="minor"/>
      </rPr>
      <t xml:space="preserve">. Production ratée car trop exposée au soleil puis envahie par les herbes. </t>
    </r>
  </si>
  <si>
    <t>Courgette jaune  1 (Golden Rush)</t>
  </si>
  <si>
    <t xml:space="preserve">Semés sur 16 lignes. Tentative de faux semis mais pas très réussi. Un peu trop serré mais plus sur la ligne que entre. Du coup, un peu plus galère à la récolte et moins de rendement. </t>
  </si>
  <si>
    <t>Semés sur 12 lignes. Tentative de faux semis avec desherbage thermique. Bonne récolte.</t>
  </si>
  <si>
    <r>
      <t>Avant plantation, rajout de</t>
    </r>
    <r>
      <rPr>
        <b/>
        <i/>
        <sz val="11"/>
        <color theme="1"/>
        <rFont val="Calibri"/>
        <family val="2"/>
        <scheme val="minor"/>
      </rPr>
      <t xml:space="preserve"> 70t/h de compost végétal non incorporé et 10t/h de foin</t>
    </r>
    <r>
      <rPr>
        <sz val="11"/>
        <color theme="1"/>
        <rFont val="Calibri"/>
        <family val="2"/>
        <scheme val="minor"/>
      </rPr>
      <t>. Ajout d'une ligne de Melon en bord de planche. Croissance correcte mais production très moyenne. Tombé malade un peu rapidemment. Quasi rien sur les melons</t>
    </r>
  </si>
  <si>
    <t>Courgette jaune 1 (Golden Rush)/Melon</t>
  </si>
  <si>
    <t xml:space="preserve">Semés sur 12 lignes. Tentative de faux semis avec desherbage thermique. Variété un peu plus précoce que la géant de Sicile. Sinon  bonne récolte, rien à dire. </t>
  </si>
  <si>
    <t>Semé sur 4 lignes pour aillet</t>
  </si>
  <si>
    <t>Rien</t>
  </si>
  <si>
    <r>
      <t>Planté à 75cm. Variété : Black cherry, miel du Mexique et Banana.</t>
    </r>
    <r>
      <rPr>
        <b/>
        <i/>
        <sz val="11"/>
        <color theme="1"/>
        <rFont val="Calibri"/>
        <family val="2"/>
        <scheme val="minor"/>
      </rPr>
      <t xml:space="preserve"> Ajout de 60T/h de compost végétal puis recouvert de 20T/h de paille</t>
    </r>
    <r>
      <rPr>
        <sz val="11"/>
        <color theme="1"/>
        <rFont val="Calibri"/>
        <family val="2"/>
        <scheme val="minor"/>
      </rPr>
      <t xml:space="preserve">. Ajout de melon en intercalaire. Bonne croissance des tomates et des melons conjointement. Mildiou arrivé un peu tôt car trop à l'ombre et à l'humidité. </t>
    </r>
  </si>
  <si>
    <t>Tomate Cerise/ Melon "Cantaloup"</t>
  </si>
  <si>
    <t>Rendement 2018 :
32€/m²</t>
  </si>
  <si>
    <t xml:space="preserve">Plantées sur 7 lignes. Reprise difficile, un peu jaunis. Obligé de récolter un peu précocemmetn en raison d'un gros coup de chaleur qui a provoqué la montaison. </t>
  </si>
  <si>
    <t>Mâche 1 (Vit)</t>
  </si>
  <si>
    <t>Environ 30t/h de compost végétal.</t>
  </si>
  <si>
    <r>
      <t>Planté à 50cm. Variété : Roma. Ajout de</t>
    </r>
    <r>
      <rPr>
        <b/>
        <i/>
        <sz val="11"/>
        <color theme="1"/>
        <rFont val="Calibri"/>
        <family val="2"/>
        <scheme val="minor"/>
      </rPr>
      <t xml:space="preserve"> 60T/h de compost végétal puis recouvert de 20T/h de paille.</t>
    </r>
    <r>
      <rPr>
        <sz val="11"/>
        <color theme="1"/>
        <rFont val="Calibri"/>
        <family val="2"/>
        <scheme val="minor"/>
      </rPr>
      <t xml:space="preserve"> Croissance très moyenne. Peu de production. Mildiou arrivé un peu tôt car trop à l'ombre et à l'humidité. </t>
    </r>
  </si>
  <si>
    <t>Semé sur 3 lignes.</t>
  </si>
  <si>
    <r>
      <t>Planté à 75cm. Variété :   .</t>
    </r>
    <r>
      <rPr>
        <b/>
        <i/>
        <sz val="11"/>
        <color theme="1"/>
        <rFont val="Calibri"/>
        <family val="2"/>
        <scheme val="minor"/>
      </rPr>
      <t xml:space="preserve"> Ajout de 60T/h de compost végétal puis recouvert de 20T/h de paille</t>
    </r>
    <r>
      <rPr>
        <sz val="11"/>
        <color theme="1"/>
        <rFont val="Calibri"/>
        <family val="2"/>
        <scheme val="minor"/>
      </rPr>
      <t xml:space="preserve">. Bonne croissance en étant pas du tout jolie à la plantation. Mildiou arrivé un peu tôt car trop à l'ombre et à l'humidité. </t>
    </r>
  </si>
  <si>
    <t>Environ 60t/h de compost végétal</t>
  </si>
  <si>
    <t>Mâche 2 (Vit)</t>
  </si>
  <si>
    <r>
      <t xml:space="preserve">Planté à 75cm. Variété :   . </t>
    </r>
    <r>
      <rPr>
        <b/>
        <i/>
        <sz val="11"/>
        <color theme="1"/>
        <rFont val="Calibri"/>
        <family val="2"/>
        <scheme val="minor"/>
      </rPr>
      <t>Ajout de 60T/h de compost végétal puis recouvert de 20T/h de paille</t>
    </r>
    <r>
      <rPr>
        <sz val="11"/>
        <color theme="1"/>
        <rFont val="Calibri"/>
        <family val="2"/>
        <scheme val="minor"/>
      </rPr>
      <t xml:space="preserve">. Bonne croissance en étant pas du tout jolie à la plantation. Mildiou arrivé un peu tôt car trop à l'ombre et à l'humidité. </t>
    </r>
  </si>
  <si>
    <r>
      <t>Planté à 75cm. Variété :   .</t>
    </r>
    <r>
      <rPr>
        <b/>
        <i/>
        <sz val="11"/>
        <color theme="1"/>
        <rFont val="Calibri"/>
        <family val="2"/>
        <scheme val="minor"/>
      </rPr>
      <t xml:space="preserve"> Ajout de 60T/h de compost végétal puis recouvert de 20T/h de paille</t>
    </r>
    <r>
      <rPr>
        <sz val="11"/>
        <color theme="1"/>
        <rFont val="Calibri"/>
        <family val="2"/>
        <scheme val="minor"/>
      </rPr>
      <t xml:space="preserve">. Très bonne croissance. Dur dur pour le concombre qui prenait un peu l'aspersion voisine et qui est vite tombé malade. Mildiou arrivé un peu tôt car trop à l'ombre et à l'humidité. </t>
    </r>
  </si>
  <si>
    <t>Tomate Ancienne / Concombre "Markemore"</t>
  </si>
  <si>
    <r>
      <t>Planté à 75cm. Variété : Black cherry, miel du Mexique et Banana.</t>
    </r>
    <r>
      <rPr>
        <b/>
        <i/>
        <sz val="11"/>
        <color theme="1"/>
        <rFont val="Calibri"/>
        <family val="2"/>
        <scheme val="minor"/>
      </rPr>
      <t xml:space="preserve"> Ajout de 60T/h de compost végétal puis recouvert de 20T/h de paille</t>
    </r>
    <r>
      <rPr>
        <sz val="11"/>
        <color theme="1"/>
        <rFont val="Calibri"/>
        <family val="2"/>
        <scheme val="minor"/>
      </rPr>
      <t xml:space="preserve">. Ajout de melon en intercalaire. Bonne croissance des tomates et des melons conjointement. </t>
    </r>
  </si>
  <si>
    <t>Tomate Cerise/Melon "cantaloup"</t>
  </si>
  <si>
    <r>
      <t>Planté sur 4 lignes.</t>
    </r>
    <r>
      <rPr>
        <b/>
        <i/>
        <sz val="11"/>
        <color theme="1"/>
        <rFont val="Calibri"/>
        <family val="2"/>
        <scheme val="minor"/>
      </rPr>
      <t xml:space="preserve"> 1t/h de tourteau de ricin dans la ligne de plantation</t>
    </r>
    <r>
      <rPr>
        <sz val="11"/>
        <color theme="1"/>
        <rFont val="Calibri"/>
        <family val="2"/>
        <scheme val="minor"/>
      </rPr>
      <t xml:space="preserve">. Plantation plus tardive que pour les 8 autres planches et non arrosée à la plantation. Récolte plus tardive et moins abondante. </t>
    </r>
  </si>
  <si>
    <r>
      <t>Planté à 50cm. Variété : Roma.</t>
    </r>
    <r>
      <rPr>
        <b/>
        <i/>
        <sz val="11"/>
        <color theme="1"/>
        <rFont val="Calibri"/>
        <family val="2"/>
        <scheme val="minor"/>
      </rPr>
      <t xml:space="preserve"> Ajout de 60T/h de compost végétal puis recouvert de 20T/h de paille</t>
    </r>
    <r>
      <rPr>
        <sz val="11"/>
        <color theme="1"/>
        <rFont val="Calibri"/>
        <family val="2"/>
        <scheme val="minor"/>
      </rPr>
      <t xml:space="preserve">. Croissance très moyenne. Peu de production. </t>
    </r>
  </si>
  <si>
    <r>
      <t>Planté sur 4 lignes.</t>
    </r>
    <r>
      <rPr>
        <b/>
        <i/>
        <sz val="11"/>
        <color theme="1"/>
        <rFont val="Calibri"/>
        <family val="2"/>
        <scheme val="minor"/>
      </rPr>
      <t xml:space="preserve"> 1t/h de tourteau de ricin dans la ligne de plantation</t>
    </r>
    <r>
      <rPr>
        <sz val="11"/>
        <color theme="1"/>
        <rFont val="Calibri"/>
        <family val="2"/>
        <scheme val="minor"/>
      </rPr>
      <t xml:space="preserve">. Bonne pousse et bonne récolte même si montée en graine un peu rapidemment dû à des fortes chaleurs. </t>
    </r>
  </si>
  <si>
    <r>
      <t xml:space="preserve">Planté à 75cm. </t>
    </r>
    <r>
      <rPr>
        <b/>
        <i/>
        <sz val="11"/>
        <color theme="1"/>
        <rFont val="Calibri"/>
        <family val="2"/>
        <scheme val="minor"/>
      </rPr>
      <t>Ajout de 60T/h de compost végétal puis recouvert de 20T/h de paille</t>
    </r>
    <r>
      <rPr>
        <sz val="11"/>
        <color theme="1"/>
        <rFont val="Calibri"/>
        <family val="2"/>
        <scheme val="minor"/>
      </rPr>
      <t xml:space="preserve">. Bonne croissance en étant pas du tout jolie à la plantation. </t>
    </r>
  </si>
  <si>
    <t>Epinard (Verdil/Matador)</t>
  </si>
  <si>
    <t>Epinard (Matador)</t>
  </si>
  <si>
    <r>
      <t>Planté à 75cm. Variété : Merveille des marchés</t>
    </r>
    <r>
      <rPr>
        <b/>
        <i/>
        <sz val="11"/>
        <color theme="1"/>
        <rFont val="Calibri"/>
        <family val="2"/>
        <scheme val="minor"/>
      </rPr>
      <t>. Ajout de 60T/h de compost végétal puis recouvert de 20T/h de paille</t>
    </r>
    <r>
      <rPr>
        <sz val="11"/>
        <color theme="1"/>
        <rFont val="Calibri"/>
        <family val="2"/>
        <scheme val="minor"/>
      </rPr>
      <t xml:space="preserve">. Dur dur pour le concombre qui prenait un peu l'aspersion voisine et qui est vite tombé malade. </t>
    </r>
  </si>
  <si>
    <t>Tomate Ronde/concombre "marketmore"</t>
  </si>
  <si>
    <t>BelierMe-Ve-Te</t>
  </si>
  <si>
    <t>BelierTe-Ma-Ju-Se-Ur-Ne-Pl</t>
  </si>
</sst>
</file>

<file path=xl/styles.xml><?xml version="1.0" encoding="utf-8"?>
<styleSheet xmlns="http://schemas.openxmlformats.org/spreadsheetml/2006/main">
  <numFmts count="5">
    <numFmt numFmtId="6" formatCode="#,##0\ &quot;€&quot;;[Red]\-#,##0\ &quot;€&quot;"/>
    <numFmt numFmtId="44" formatCode="_-* #,##0.00\ &quot;€&quot;_-;\-* #,##0.00\ &quot;€&quot;_-;_-* &quot;-&quot;??\ &quot;€&quot;_-;_-@_-"/>
    <numFmt numFmtId="164" formatCode="[$-40C]d\-mmm;@"/>
    <numFmt numFmtId="165" formatCode="0.0"/>
    <numFmt numFmtId="166" formatCode="[$-40C]d\-mmm\-yy;@"/>
  </numFmts>
  <fonts count="16">
    <font>
      <sz val="11"/>
      <color theme="1"/>
      <name val="Calibri"/>
      <family val="2"/>
      <scheme val="minor"/>
    </font>
    <font>
      <sz val="9"/>
      <color theme="1"/>
      <name val="Calibri"/>
      <family val="2"/>
      <scheme val="minor"/>
    </font>
    <font>
      <sz val="11"/>
      <color theme="1"/>
      <name val="Times New Roman"/>
      <family val="1"/>
    </font>
    <font>
      <sz val="8"/>
      <color theme="1"/>
      <name val="Arial"/>
      <family val="2"/>
    </font>
    <font>
      <sz val="14"/>
      <color theme="1"/>
      <name val="Arial"/>
      <family val="2"/>
    </font>
    <font>
      <sz val="7"/>
      <color theme="1"/>
      <name val="Calibri"/>
      <family val="2"/>
      <scheme val="minor"/>
    </font>
    <font>
      <sz val="8"/>
      <color theme="1"/>
      <name val="Calibri"/>
      <family val="2"/>
      <scheme val="minor"/>
    </font>
    <font>
      <b/>
      <sz val="11"/>
      <color theme="1"/>
      <name val="Calibri"/>
      <family val="2"/>
      <scheme val="minor"/>
    </font>
    <font>
      <b/>
      <sz val="14"/>
      <color theme="1"/>
      <name val="Calibri"/>
      <family val="2"/>
      <scheme val="minor"/>
    </font>
    <font>
      <b/>
      <i/>
      <sz val="14"/>
      <color theme="1"/>
      <name val="Calibri"/>
      <family val="2"/>
      <scheme val="minor"/>
    </font>
    <font>
      <sz val="14"/>
      <color theme="1"/>
      <name val="Calibri"/>
      <family val="2"/>
      <scheme val="minor"/>
    </font>
    <font>
      <sz val="20"/>
      <color theme="1"/>
      <name val="Calibri"/>
      <family val="2"/>
      <scheme val="minor"/>
    </font>
    <font>
      <sz val="11"/>
      <color theme="1"/>
      <name val="Calibri"/>
      <family val="2"/>
      <scheme val="minor"/>
    </font>
    <font>
      <sz val="6"/>
      <color theme="1"/>
      <name val="Calibri"/>
      <family val="2"/>
      <scheme val="minor"/>
    </font>
    <font>
      <b/>
      <i/>
      <sz val="11"/>
      <color theme="1"/>
      <name val="Calibri"/>
      <family val="2"/>
      <scheme val="minor"/>
    </font>
    <font>
      <sz val="36"/>
      <color theme="1"/>
      <name val="Calibri"/>
      <family val="2"/>
      <scheme val="minor"/>
    </font>
  </fonts>
  <fills count="13">
    <fill>
      <patternFill patternType="none"/>
    </fill>
    <fill>
      <patternFill patternType="gray125"/>
    </fill>
    <fill>
      <patternFill patternType="solid">
        <fgColor theme="9" tint="0.59999389629810485"/>
        <bgColor indexed="64"/>
      </patternFill>
    </fill>
    <fill>
      <patternFill patternType="solid">
        <fgColor theme="9" tint="0.59999389629810485"/>
        <bgColor theme="7" tint="0.59999389629810485"/>
      </patternFill>
    </fill>
    <fill>
      <patternFill patternType="solid">
        <fgColor theme="6" tint="0.79998168889431442"/>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7" tint="0.59999389629810485"/>
        <bgColor indexed="64"/>
      </patternFill>
    </fill>
  </fills>
  <borders count="12">
    <border>
      <left/>
      <right/>
      <top/>
      <bottom/>
      <diagonal/>
    </border>
    <border>
      <left/>
      <right/>
      <top style="medium">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medium">
        <color indexed="64"/>
      </left>
      <right style="medium">
        <color indexed="64"/>
      </right>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s>
  <cellStyleXfs count="2">
    <xf numFmtId="0" fontId="0" fillId="0" borderId="0"/>
    <xf numFmtId="44" fontId="12" fillId="0" borderId="0" applyFont="0" applyFill="0" applyBorder="0" applyAlignment="0" applyProtection="0"/>
  </cellStyleXfs>
  <cellXfs count="119">
    <xf numFmtId="0" fontId="0" fillId="0" borderId="0" xfId="0"/>
    <xf numFmtId="0" fontId="1" fillId="0" borderId="0" xfId="0" applyFont="1"/>
    <xf numFmtId="1" fontId="1" fillId="0" borderId="0" xfId="0" applyNumberFormat="1" applyFont="1" applyAlignment="1">
      <alignment horizontal="center" vertical="center" wrapText="1"/>
    </xf>
    <xf numFmtId="164" fontId="1" fillId="0" borderId="0" xfId="0" applyNumberFormat="1" applyFont="1" applyAlignment="1">
      <alignment horizontal="center" vertical="center" wrapText="1"/>
    </xf>
    <xf numFmtId="0" fontId="1" fillId="0" borderId="0" xfId="0" applyFont="1" applyAlignment="1">
      <alignment horizontal="center" vertical="center" wrapText="1"/>
    </xf>
    <xf numFmtId="0" fontId="0" fillId="0" borderId="0" xfId="0" applyAlignment="1"/>
    <xf numFmtId="0" fontId="0" fillId="0" borderId="0" xfId="0" applyAlignment="1">
      <alignment horizontal="left" vertical="center" wrapText="1"/>
    </xf>
    <xf numFmtId="0" fontId="2" fillId="0" borderId="0" xfId="0" applyFont="1"/>
    <xf numFmtId="0" fontId="2" fillId="0" borderId="0" xfId="0" applyFont="1" applyAlignment="1">
      <alignment horizontal="left" vertical="center" wrapText="1"/>
    </xf>
    <xf numFmtId="0" fontId="0" fillId="0" borderId="0" xfId="0" applyAlignment="1">
      <alignment horizontal="left" vertical="center"/>
    </xf>
    <xf numFmtId="0" fontId="3" fillId="0" borderId="0" xfId="0" applyFont="1"/>
    <xf numFmtId="0" fontId="3" fillId="0" borderId="0" xfId="0" applyFont="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center"/>
    </xf>
    <xf numFmtId="0" fontId="2" fillId="0" borderId="0" xfId="0" applyFont="1" applyAlignment="1">
      <alignment wrapText="1"/>
    </xf>
    <xf numFmtId="0" fontId="0" fillId="0" borderId="0" xfId="0" applyAlignment="1">
      <alignment wrapText="1"/>
    </xf>
    <xf numFmtId="0" fontId="0" fillId="0" borderId="0" xfId="0" applyAlignment="1">
      <alignment vertical="center" wrapText="1"/>
    </xf>
    <xf numFmtId="0" fontId="6" fillId="0" borderId="0" xfId="0" applyFont="1" applyAlignment="1">
      <alignment horizontal="left" vertical="center" wrapText="1"/>
    </xf>
    <xf numFmtId="0" fontId="1" fillId="0" borderId="0" xfId="0" applyFont="1" applyAlignment="1">
      <alignment horizontal="left" vertical="center" wrapText="1"/>
    </xf>
    <xf numFmtId="0" fontId="2" fillId="0" borderId="0" xfId="0" applyFont="1" applyFill="1"/>
    <xf numFmtId="0" fontId="0" fillId="0" borderId="0" xfId="0" applyFill="1" applyAlignment="1">
      <alignment horizontal="left" vertical="center"/>
    </xf>
    <xf numFmtId="0" fontId="0" fillId="0" borderId="0" xfId="0" applyFill="1"/>
    <xf numFmtId="0" fontId="0" fillId="0" borderId="0" xfId="0" applyBorder="1"/>
    <xf numFmtId="0" fontId="5" fillId="2" borderId="0" xfId="0" applyFont="1" applyFill="1" applyBorder="1" applyAlignment="1">
      <alignment wrapText="1"/>
    </xf>
    <xf numFmtId="0" fontId="5" fillId="0" borderId="0" xfId="0" applyFont="1" applyBorder="1" applyAlignment="1">
      <alignment wrapText="1"/>
    </xf>
    <xf numFmtId="0" fontId="4" fillId="4" borderId="0" xfId="0" applyFont="1" applyFill="1" applyAlignment="1">
      <alignment horizontal="center" vertical="center"/>
    </xf>
    <xf numFmtId="0" fontId="0" fillId="4" borderId="0" xfId="0" applyFill="1" applyAlignment="1">
      <alignment horizontal="left" vertical="center"/>
    </xf>
    <xf numFmtId="0" fontId="2" fillId="0" borderId="0" xfId="0" applyFont="1" applyAlignment="1">
      <alignment vertical="center" wrapText="1"/>
    </xf>
    <xf numFmtId="0" fontId="0" fillId="4" borderId="0" xfId="0" applyFill="1" applyAlignment="1">
      <alignment horizontal="left" vertical="center" wrapText="1"/>
    </xf>
    <xf numFmtId="0" fontId="7" fillId="4" borderId="0" xfId="0" applyFont="1" applyFill="1" applyAlignment="1">
      <alignment horizontal="left" vertical="center"/>
    </xf>
    <xf numFmtId="0" fontId="0" fillId="4" borderId="0" xfId="0" applyFill="1" applyAlignment="1"/>
    <xf numFmtId="0" fontId="0" fillId="4" borderId="0" xfId="0" applyFill="1"/>
    <xf numFmtId="0" fontId="0" fillId="5" borderId="0" xfId="0" applyFill="1" applyBorder="1" applyAlignment="1">
      <alignment vertical="center"/>
    </xf>
    <xf numFmtId="0" fontId="0" fillId="6" borderId="0" xfId="0" applyFill="1" applyBorder="1" applyAlignment="1">
      <alignment vertical="center"/>
    </xf>
    <xf numFmtId="0" fontId="1" fillId="0" borderId="0" xfId="0" applyFont="1" applyBorder="1" applyAlignment="1">
      <alignment wrapText="1"/>
    </xf>
    <xf numFmtId="0" fontId="1" fillId="0" borderId="0" xfId="0" applyFont="1" applyBorder="1" applyAlignment="1">
      <alignment horizontal="center" vertical="center" wrapText="1"/>
    </xf>
    <xf numFmtId="166" fontId="1" fillId="0" borderId="0" xfId="0" applyNumberFormat="1" applyFont="1" applyBorder="1" applyAlignment="1">
      <alignment horizontal="center" vertical="center" wrapText="1"/>
    </xf>
    <xf numFmtId="1" fontId="1" fillId="0" borderId="0" xfId="0" applyNumberFormat="1" applyFont="1" applyBorder="1" applyAlignment="1">
      <alignment horizontal="center" vertical="center" wrapText="1"/>
    </xf>
    <xf numFmtId="44" fontId="1" fillId="0" borderId="0" xfId="1" applyFont="1" applyBorder="1" applyAlignment="1">
      <alignment horizontal="center" vertical="center" wrapText="1"/>
    </xf>
    <xf numFmtId="0" fontId="1" fillId="2" borderId="0" xfId="0" applyFont="1" applyFill="1" applyBorder="1" applyAlignment="1">
      <alignment wrapText="1"/>
    </xf>
    <xf numFmtId="166" fontId="1" fillId="2" borderId="0" xfId="0" applyNumberFormat="1" applyFont="1" applyFill="1" applyBorder="1" applyAlignment="1">
      <alignment wrapText="1"/>
    </xf>
    <xf numFmtId="166" fontId="1" fillId="0" borderId="0" xfId="0" applyNumberFormat="1" applyFont="1" applyBorder="1" applyAlignment="1">
      <alignment wrapText="1"/>
    </xf>
    <xf numFmtId="0" fontId="1" fillId="0" borderId="0" xfId="0" applyFont="1" applyBorder="1"/>
    <xf numFmtId="165" fontId="1" fillId="0" borderId="0" xfId="0" applyNumberFormat="1" applyFont="1" applyBorder="1" applyAlignment="1">
      <alignment horizontal="center" vertical="center" wrapText="1"/>
    </xf>
    <xf numFmtId="164" fontId="1" fillId="0" borderId="0" xfId="0" applyNumberFormat="1" applyFont="1" applyBorder="1" applyAlignment="1">
      <alignment horizontal="center" vertical="center" wrapText="1"/>
    </xf>
    <xf numFmtId="2" fontId="1" fillId="3" borderId="0" xfId="0" applyNumberFormat="1" applyFont="1" applyFill="1" applyBorder="1" applyAlignment="1">
      <alignment horizontal="center" vertical="center" wrapText="1"/>
    </xf>
    <xf numFmtId="2" fontId="1" fillId="0" borderId="0" xfId="0" applyNumberFormat="1" applyFont="1" applyBorder="1" applyAlignment="1">
      <alignment wrapText="1"/>
    </xf>
    <xf numFmtId="0" fontId="10" fillId="0" borderId="0" xfId="0" applyFont="1" applyBorder="1"/>
    <xf numFmtId="0" fontId="10" fillId="0" borderId="0" xfId="0" applyFont="1" applyBorder="1" applyAlignment="1">
      <alignment horizontal="center" vertical="center"/>
    </xf>
    <xf numFmtId="0" fontId="9" fillId="6" borderId="0" xfId="0" applyFont="1" applyFill="1" applyBorder="1" applyAlignment="1">
      <alignment horizontal="center" vertical="center"/>
    </xf>
    <xf numFmtId="16" fontId="1" fillId="0" borderId="0" xfId="0" applyNumberFormat="1" applyFont="1" applyBorder="1" applyAlignment="1">
      <alignment horizontal="center" vertical="center" wrapText="1"/>
    </xf>
    <xf numFmtId="0" fontId="13" fillId="0" borderId="0" xfId="0" applyFont="1" applyBorder="1" applyAlignment="1">
      <alignment horizontal="center" vertical="center" wrapText="1"/>
    </xf>
    <xf numFmtId="164" fontId="13" fillId="0" borderId="0" xfId="0" applyNumberFormat="1" applyFont="1" applyBorder="1" applyAlignment="1">
      <alignment horizontal="center" vertical="center" wrapText="1"/>
    </xf>
    <xf numFmtId="1" fontId="13" fillId="0" borderId="0" xfId="0" applyNumberFormat="1" applyFont="1" applyBorder="1" applyAlignment="1">
      <alignment horizontal="center" vertical="center" wrapText="1"/>
    </xf>
    <xf numFmtId="166" fontId="13" fillId="0" borderId="0" xfId="0" applyNumberFormat="1" applyFont="1" applyBorder="1" applyAlignment="1">
      <alignment horizontal="center" vertical="center" wrapText="1"/>
    </xf>
    <xf numFmtId="0" fontId="13" fillId="0" borderId="0" xfId="0" applyFont="1" applyBorder="1"/>
    <xf numFmtId="0" fontId="1" fillId="0" borderId="0" xfId="0" applyFont="1" applyFill="1" applyBorder="1" applyAlignment="1">
      <alignment horizontal="center" vertical="center" wrapText="1"/>
    </xf>
    <xf numFmtId="0" fontId="0" fillId="0" borderId="0" xfId="0" applyFont="1" applyAlignment="1">
      <alignment horizontal="left" vertical="center" wrapText="1"/>
    </xf>
    <xf numFmtId="0" fontId="0" fillId="4" borderId="0" xfId="0" applyFont="1" applyFill="1" applyAlignment="1">
      <alignment horizontal="left" vertical="center" wrapText="1"/>
    </xf>
    <xf numFmtId="16" fontId="1" fillId="0" borderId="0" xfId="0" applyNumberFormat="1" applyFont="1" applyFill="1" applyBorder="1" applyAlignment="1">
      <alignment horizontal="center" vertical="center" wrapText="1"/>
    </xf>
    <xf numFmtId="0" fontId="0" fillId="5" borderId="0" xfId="0" applyFill="1" applyBorder="1" applyAlignment="1">
      <alignment vertical="center" wrapText="1"/>
    </xf>
    <xf numFmtId="0" fontId="0" fillId="6" borderId="0" xfId="0" applyFill="1" applyBorder="1" applyAlignment="1">
      <alignment vertical="center" wrapText="1"/>
    </xf>
    <xf numFmtId="0" fontId="0" fillId="8" borderId="0" xfId="0" applyFill="1" applyBorder="1" applyAlignment="1">
      <alignment vertical="center" wrapText="1"/>
    </xf>
    <xf numFmtId="17" fontId="0" fillId="6" borderId="0" xfId="0" applyNumberFormat="1" applyFill="1" applyBorder="1" applyAlignment="1">
      <alignment horizontal="left" vertical="center" wrapText="1"/>
    </xf>
    <xf numFmtId="0" fontId="9" fillId="6" borderId="0" xfId="0" applyFont="1" applyFill="1" applyBorder="1" applyAlignment="1">
      <alignment horizontal="center" vertical="center" wrapText="1"/>
    </xf>
    <xf numFmtId="164" fontId="1" fillId="0" borderId="0" xfId="0" applyNumberFormat="1" applyFont="1" applyFill="1" applyBorder="1" applyAlignment="1">
      <alignment horizontal="center" vertical="center" wrapText="1"/>
    </xf>
    <xf numFmtId="0" fontId="8" fillId="5" borderId="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6" borderId="2" xfId="0" applyFill="1" applyBorder="1" applyAlignment="1">
      <alignment vertical="center"/>
    </xf>
    <xf numFmtId="0" fontId="0" fillId="6" borderId="3" xfId="0" applyFill="1" applyBorder="1" applyAlignment="1">
      <alignment vertical="center"/>
    </xf>
    <xf numFmtId="0" fontId="0" fillId="6" borderId="4" xfId="0" applyFill="1" applyBorder="1" applyAlignment="1">
      <alignment vertical="center"/>
    </xf>
    <xf numFmtId="0" fontId="8" fillId="6" borderId="5" xfId="0" applyFont="1" applyFill="1" applyBorder="1" applyAlignment="1">
      <alignment horizontal="center" vertical="center"/>
    </xf>
    <xf numFmtId="0" fontId="0" fillId="5" borderId="6" xfId="0" applyFill="1" applyBorder="1" applyAlignment="1">
      <alignment vertical="center"/>
    </xf>
    <xf numFmtId="0" fontId="0" fillId="5" borderId="7" xfId="0" applyFill="1" applyBorder="1" applyAlignment="1">
      <alignment vertical="center"/>
    </xf>
    <xf numFmtId="0" fontId="8" fillId="5" borderId="8" xfId="0" applyFont="1" applyFill="1" applyBorder="1" applyAlignment="1">
      <alignment horizontal="center" vertical="center"/>
    </xf>
    <xf numFmtId="0" fontId="0" fillId="6" borderId="6" xfId="0" applyFill="1" applyBorder="1" applyAlignment="1">
      <alignment vertical="center"/>
    </xf>
    <xf numFmtId="0" fontId="0" fillId="6" borderId="7" xfId="0" applyFill="1" applyBorder="1" applyAlignment="1">
      <alignment vertical="center"/>
    </xf>
    <xf numFmtId="0" fontId="8" fillId="6" borderId="8" xfId="0" applyFont="1" applyFill="1" applyBorder="1" applyAlignment="1">
      <alignment horizontal="center" vertical="center"/>
    </xf>
    <xf numFmtId="0" fontId="0" fillId="6" borderId="9" xfId="0" applyFill="1" applyBorder="1" applyAlignment="1">
      <alignment vertical="center"/>
    </xf>
    <xf numFmtId="0" fontId="0" fillId="6" borderId="1" xfId="0" applyFill="1" applyBorder="1" applyAlignment="1">
      <alignment vertical="center"/>
    </xf>
    <xf numFmtId="0" fontId="0" fillId="6" borderId="10" xfId="0" applyFill="1" applyBorder="1" applyAlignment="1">
      <alignment vertical="center"/>
    </xf>
    <xf numFmtId="0" fontId="8" fillId="6" borderId="11" xfId="0" applyFont="1" applyFill="1" applyBorder="1" applyAlignment="1">
      <alignment horizontal="center" vertical="center"/>
    </xf>
    <xf numFmtId="0" fontId="9" fillId="6" borderId="6" xfId="0" applyFont="1" applyFill="1" applyBorder="1" applyAlignment="1">
      <alignment horizontal="center" vertical="center"/>
    </xf>
    <xf numFmtId="0" fontId="9" fillId="6" borderId="7" xfId="0" applyFont="1" applyFill="1" applyBorder="1" applyAlignment="1">
      <alignment horizontal="center" vertical="center"/>
    </xf>
    <xf numFmtId="0" fontId="10" fillId="6" borderId="8" xfId="0" applyFont="1" applyFill="1" applyBorder="1" applyAlignment="1">
      <alignment horizontal="center" vertical="center"/>
    </xf>
    <xf numFmtId="0" fontId="8" fillId="6" borderId="9" xfId="0" applyFont="1" applyFill="1" applyBorder="1" applyAlignment="1">
      <alignment horizontal="center"/>
    </xf>
    <xf numFmtId="0" fontId="8" fillId="6" borderId="1" xfId="0" applyFont="1" applyFill="1" applyBorder="1" applyAlignment="1">
      <alignment horizontal="center"/>
    </xf>
    <xf numFmtId="0" fontId="8" fillId="6" borderId="10" xfId="0" applyFont="1" applyFill="1" applyBorder="1" applyAlignment="1">
      <alignment horizontal="center"/>
    </xf>
    <xf numFmtId="0" fontId="8" fillId="6" borderId="11" xfId="0" applyFont="1" applyFill="1" applyBorder="1" applyAlignment="1"/>
    <xf numFmtId="0" fontId="11" fillId="7" borderId="0" xfId="0" applyFont="1" applyFill="1" applyBorder="1" applyAlignment="1"/>
    <xf numFmtId="0" fontId="15" fillId="10" borderId="0" xfId="0" applyFont="1" applyFill="1" applyBorder="1" applyAlignment="1">
      <alignment horizontal="center" vertical="center"/>
    </xf>
    <xf numFmtId="0" fontId="1" fillId="0" borderId="0" xfId="0" applyNumberFormat="1" applyFont="1" applyAlignment="1">
      <alignment horizontal="center" vertical="center" wrapText="1"/>
    </xf>
    <xf numFmtId="3" fontId="1" fillId="0" borderId="0" xfId="0" applyNumberFormat="1" applyFont="1" applyBorder="1" applyAlignment="1">
      <alignment wrapText="1"/>
    </xf>
    <xf numFmtId="0" fontId="0" fillId="0" borderId="0" xfId="0" applyNumberFormat="1" applyBorder="1"/>
    <xf numFmtId="3" fontId="1" fillId="2" borderId="0" xfId="0" applyNumberFormat="1" applyFont="1" applyFill="1" applyBorder="1" applyAlignment="1">
      <alignment wrapText="1"/>
    </xf>
    <xf numFmtId="0" fontId="1" fillId="2" borderId="0" xfId="0" applyNumberFormat="1" applyFont="1" applyFill="1" applyBorder="1" applyAlignment="1">
      <alignment wrapText="1"/>
    </xf>
    <xf numFmtId="3" fontId="1" fillId="0" borderId="0"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0" xfId="0" applyFont="1" applyBorder="1" applyAlignment="1">
      <alignment horizontal="left" vertical="center" wrapText="1"/>
    </xf>
    <xf numFmtId="0" fontId="1" fillId="0" borderId="0" xfId="0" applyFont="1" applyFill="1" applyBorder="1"/>
    <xf numFmtId="165" fontId="13" fillId="0" borderId="0" xfId="0" applyNumberFormat="1" applyFont="1" applyBorder="1" applyAlignment="1">
      <alignment horizontal="center" vertical="center" wrapText="1"/>
    </xf>
    <xf numFmtId="3" fontId="13" fillId="0" borderId="0" xfId="0" applyNumberFormat="1" applyFont="1" applyBorder="1" applyAlignment="1">
      <alignment horizontal="center" vertical="center" wrapText="1"/>
    </xf>
    <xf numFmtId="0" fontId="13" fillId="0" borderId="0" xfId="0" applyNumberFormat="1" applyFont="1" applyBorder="1" applyAlignment="1">
      <alignment horizontal="center" vertical="center" wrapText="1"/>
    </xf>
    <xf numFmtId="0" fontId="0" fillId="0" borderId="0" xfId="0" applyFont="1"/>
    <xf numFmtId="0" fontId="0" fillId="0" borderId="0" xfId="0" applyAlignment="1">
      <alignment horizontal="left"/>
    </xf>
    <xf numFmtId="0" fontId="0" fillId="5" borderId="0" xfId="0" applyFont="1" applyFill="1" applyBorder="1" applyAlignment="1">
      <alignment vertical="center" wrapText="1"/>
    </xf>
    <xf numFmtId="0" fontId="0" fillId="5" borderId="0" xfId="0" applyFill="1" applyBorder="1" applyAlignment="1">
      <alignment horizontal="left" vertical="center" wrapText="1"/>
    </xf>
    <xf numFmtId="0" fontId="14" fillId="6" borderId="0" xfId="0" applyFont="1" applyFill="1" applyBorder="1" applyAlignment="1">
      <alignment vertical="center" wrapText="1"/>
    </xf>
    <xf numFmtId="0" fontId="0" fillId="11" borderId="0" xfId="0" applyFill="1" applyBorder="1" applyAlignment="1">
      <alignment vertical="center" wrapText="1"/>
    </xf>
    <xf numFmtId="0" fontId="0" fillId="9" borderId="0" xfId="0" applyFill="1" applyAlignment="1">
      <alignment horizontal="center" vertical="center"/>
    </xf>
    <xf numFmtId="0" fontId="0" fillId="6" borderId="0" xfId="0" applyFont="1" applyFill="1" applyBorder="1" applyAlignment="1">
      <alignment vertical="center" wrapText="1"/>
    </xf>
    <xf numFmtId="6" fontId="0" fillId="8" borderId="0" xfId="0" applyNumberFormat="1" applyFill="1" applyBorder="1" applyAlignment="1">
      <alignment vertical="center" wrapText="1"/>
    </xf>
    <xf numFmtId="6" fontId="0" fillId="9" borderId="0" xfId="0" applyNumberFormat="1" applyFill="1" applyAlignment="1">
      <alignment horizontal="center" vertical="center" wrapText="1"/>
    </xf>
    <xf numFmtId="0" fontId="0" fillId="9" borderId="0" xfId="0" applyFill="1" applyAlignment="1">
      <alignment horizontal="center" vertical="center" wrapText="1"/>
    </xf>
    <xf numFmtId="0" fontId="0" fillId="9" borderId="0" xfId="0" applyFill="1" applyAlignment="1">
      <alignment horizontal="center" wrapText="1"/>
    </xf>
    <xf numFmtId="0" fontId="7" fillId="6" borderId="0" xfId="0" applyFont="1" applyFill="1" applyBorder="1" applyAlignment="1">
      <alignment vertical="center" wrapText="1"/>
    </xf>
    <xf numFmtId="0" fontId="0" fillId="9" borderId="0" xfId="0" applyFill="1" applyBorder="1" applyAlignment="1">
      <alignment vertical="center" wrapText="1"/>
    </xf>
    <xf numFmtId="6" fontId="0" fillId="12" borderId="0" xfId="0" applyNumberFormat="1" applyFill="1" applyBorder="1" applyAlignment="1">
      <alignment vertical="center" wrapText="1"/>
    </xf>
    <xf numFmtId="0" fontId="0" fillId="12" borderId="0" xfId="0" applyFill="1" applyBorder="1" applyAlignment="1">
      <alignment vertical="center" wrapText="1"/>
    </xf>
  </cellXfs>
  <cellStyles count="2">
    <cellStyle name="Currency" xfId="1" builtinId="4"/>
    <cellStyle name="Normal" xfId="0" builtinId="0"/>
  </cellStyles>
  <dxfs count="80">
    <dxf>
      <font>
        <b val="0"/>
        <i val="0"/>
        <strike val="0"/>
        <condense val="0"/>
        <extend val="0"/>
        <outline val="0"/>
        <shadow val="0"/>
        <u val="none"/>
        <vertAlign val="baseline"/>
        <sz val="9"/>
        <color rgb="FF000000"/>
        <name val="Calibri"/>
        <scheme val="none"/>
      </font>
      <alignment horizontal="center" vertical="center" textRotation="0" wrapText="1" indent="0" relativeIndent="0" justifyLastLine="0" shrinkToFit="0" mergeCell="0" readingOrder="0"/>
    </dxf>
    <dxf>
      <font>
        <b val="0"/>
        <i val="0"/>
        <strike val="0"/>
        <condense val="0"/>
        <extend val="0"/>
        <outline val="0"/>
        <shadow val="0"/>
        <u val="none"/>
        <vertAlign val="baseline"/>
        <sz val="9"/>
        <color theme="1"/>
        <name val="Calibri"/>
        <scheme val="minor"/>
      </font>
      <alignment horizontal="center" vertical="center" textRotation="0" wrapText="1" indent="0" relativeIndent="0" justifyLastLine="0" shrinkToFit="0" mergeCell="0" readingOrder="0"/>
    </dxf>
    <dxf>
      <font>
        <b val="0"/>
        <i val="0"/>
        <strike val="0"/>
        <condense val="0"/>
        <extend val="0"/>
        <outline val="0"/>
        <shadow val="0"/>
        <u val="none"/>
        <vertAlign val="baseline"/>
        <sz val="9"/>
        <color theme="1"/>
        <name val="Calibri"/>
        <scheme val="minor"/>
      </font>
      <alignment horizontal="center" vertical="center" textRotation="0" wrapText="1" indent="0" relativeIndent="0" justifyLastLine="0" shrinkToFit="0" mergeCell="0" readingOrder="0"/>
    </dxf>
    <dxf>
      <font>
        <b val="0"/>
        <i val="0"/>
        <strike val="0"/>
        <condense val="0"/>
        <extend val="0"/>
        <outline val="0"/>
        <shadow val="0"/>
        <u val="none"/>
        <vertAlign val="baseline"/>
        <sz val="9"/>
        <color theme="1"/>
        <name val="Calibri"/>
        <scheme val="minor"/>
      </font>
      <alignment horizontal="center" vertical="center" textRotation="0" wrapText="1" indent="0" relativeIndent="0" justifyLastLine="0" shrinkToFit="0" mergeCell="0" readingOrder="0"/>
    </dxf>
    <dxf>
      <font>
        <b val="0"/>
        <i val="0"/>
        <strike val="0"/>
        <condense val="0"/>
        <extend val="0"/>
        <outline val="0"/>
        <shadow val="0"/>
        <u val="none"/>
        <vertAlign val="baseline"/>
        <sz val="9"/>
        <color theme="1"/>
        <name val="Calibri"/>
        <scheme val="minor"/>
      </font>
      <alignment horizontal="center" vertical="center" textRotation="0" wrapText="1" indent="0" relativeIndent="0" justifyLastLine="0" shrinkToFit="0" mergeCell="0" readingOrder="0"/>
    </dxf>
    <dxf>
      <font>
        <b val="0"/>
        <i val="0"/>
        <strike val="0"/>
        <condense val="0"/>
        <extend val="0"/>
        <outline val="0"/>
        <shadow val="0"/>
        <u val="none"/>
        <vertAlign val="baseline"/>
        <sz val="9"/>
        <color theme="1"/>
        <name val="Calibri"/>
        <scheme val="minor"/>
      </font>
      <alignment horizontal="center" vertical="center" textRotation="0" wrapText="1" indent="0" relativeIndent="0" justifyLastLine="0" shrinkToFit="0" mergeCell="0" readingOrder="0"/>
    </dxf>
    <dxf>
      <font>
        <b val="0"/>
        <i val="0"/>
        <strike val="0"/>
        <condense val="0"/>
        <extend val="0"/>
        <outline val="0"/>
        <shadow val="0"/>
        <u val="none"/>
        <vertAlign val="baseline"/>
        <sz val="9"/>
        <color theme="1"/>
        <name val="Calibri"/>
        <scheme val="minor"/>
      </font>
      <alignment horizontal="center" vertical="center" textRotation="0" wrapText="1" indent="0" relativeIndent="0" justifyLastLine="0" shrinkToFit="0" mergeCell="0" readingOrder="0"/>
    </dxf>
    <dxf>
      <font>
        <b val="0"/>
        <i val="0"/>
        <strike val="0"/>
        <condense val="0"/>
        <extend val="0"/>
        <outline val="0"/>
        <shadow val="0"/>
        <u val="none"/>
        <vertAlign val="baseline"/>
        <sz val="9"/>
        <color theme="1"/>
        <name val="Calibri"/>
        <scheme val="minor"/>
      </font>
      <alignment horizontal="center" vertical="center" textRotation="0" wrapText="1" indent="0" relativeIndent="0" justifyLastLine="0" shrinkToFit="0" mergeCell="0" readingOrder="0"/>
    </dxf>
    <dxf>
      <font>
        <b val="0"/>
        <i val="0"/>
        <strike val="0"/>
        <condense val="0"/>
        <extend val="0"/>
        <outline val="0"/>
        <shadow val="0"/>
        <u val="none"/>
        <vertAlign val="baseline"/>
        <sz val="9"/>
        <color theme="1"/>
        <name val="Calibri"/>
        <scheme val="minor"/>
      </font>
      <alignment horizontal="center" vertical="center" textRotation="0" wrapText="1" indent="0" relativeIndent="0" justifyLastLine="0" shrinkToFit="0" mergeCell="0" readingOrder="0"/>
    </dxf>
    <dxf>
      <font>
        <b val="0"/>
        <i val="0"/>
        <strike val="0"/>
        <condense val="0"/>
        <extend val="0"/>
        <outline val="0"/>
        <shadow val="0"/>
        <u val="none"/>
        <vertAlign val="baseline"/>
        <sz val="9"/>
        <color theme="1"/>
        <name val="Calibri"/>
        <scheme val="minor"/>
      </font>
      <numFmt numFmtId="1" formatCode="0"/>
      <alignment horizontal="center" vertical="center" textRotation="0" wrapText="1" indent="0" relativeIndent="0" justifyLastLine="0" shrinkToFit="0" mergeCell="0" readingOrder="0"/>
    </dxf>
    <dxf>
      <font>
        <b val="0"/>
        <i val="0"/>
        <strike val="0"/>
        <condense val="0"/>
        <extend val="0"/>
        <outline val="0"/>
        <shadow val="0"/>
        <u val="none"/>
        <vertAlign val="baseline"/>
        <sz val="9"/>
        <color theme="1"/>
        <name val="Calibri"/>
        <scheme val="minor"/>
      </font>
      <numFmt numFmtId="166" formatCode="[$-40C]d\-mmm\-yy;@"/>
      <alignment horizontal="center" vertical="center" textRotation="0" wrapText="1" indent="0" relativeIndent="0" justifyLastLine="0" shrinkToFit="0" mergeCell="0" readingOrder="0"/>
    </dxf>
    <dxf>
      <font>
        <b val="0"/>
        <i val="0"/>
        <strike val="0"/>
        <condense val="0"/>
        <extend val="0"/>
        <outline val="0"/>
        <shadow val="0"/>
        <u val="none"/>
        <vertAlign val="baseline"/>
        <sz val="9"/>
        <color theme="1"/>
        <name val="Calibri"/>
        <scheme val="minor"/>
      </font>
      <numFmt numFmtId="164" formatCode="[$-40C]d\-mmm;@"/>
      <alignment horizontal="center" vertical="center" textRotation="0" wrapText="1" indent="0" relativeIndent="0" justifyLastLine="0" shrinkToFit="0" mergeCell="0" readingOrder="0"/>
    </dxf>
    <dxf>
      <font>
        <b val="0"/>
        <i val="0"/>
        <strike val="0"/>
        <condense val="0"/>
        <extend val="0"/>
        <outline val="0"/>
        <shadow val="0"/>
        <u val="none"/>
        <vertAlign val="baseline"/>
        <sz val="9"/>
        <color theme="1"/>
        <name val="Calibri"/>
        <scheme val="minor"/>
      </font>
      <numFmt numFmtId="1" formatCode="0"/>
      <alignment horizontal="center" vertical="center" textRotation="0" wrapText="1" indent="0" relativeIndent="0" justifyLastLine="0" shrinkToFit="0" mergeCell="0" readingOrder="0"/>
    </dxf>
    <dxf>
      <font>
        <b val="0"/>
        <i val="0"/>
        <strike val="0"/>
        <condense val="0"/>
        <extend val="0"/>
        <outline val="0"/>
        <shadow val="0"/>
        <u val="none"/>
        <vertAlign val="baseline"/>
        <sz val="9"/>
        <color theme="1"/>
        <name val="Calibri"/>
        <scheme val="minor"/>
      </font>
      <numFmt numFmtId="164" formatCode="[$-40C]d\-mmm;@"/>
      <alignment horizontal="center" vertical="center" textRotation="0" wrapText="1" indent="0" relativeIndent="0" justifyLastLine="0" shrinkToFit="0" mergeCell="0" readingOrder="0"/>
    </dxf>
    <dxf>
      <font>
        <b val="0"/>
        <i val="0"/>
        <strike val="0"/>
        <condense val="0"/>
        <extend val="0"/>
        <outline val="0"/>
        <shadow val="0"/>
        <u val="none"/>
        <vertAlign val="baseline"/>
        <sz val="9"/>
        <color theme="1"/>
        <name val="Calibri"/>
        <scheme val="minor"/>
      </font>
      <numFmt numFmtId="1" formatCode="0"/>
      <alignment horizontal="center" vertical="center" textRotation="0" wrapText="1" indent="0" relativeIndent="0" justifyLastLine="0" shrinkToFit="0" mergeCell="0" readingOrder="0"/>
    </dxf>
    <dxf>
      <font>
        <b val="0"/>
        <i val="0"/>
        <strike val="0"/>
        <condense val="0"/>
        <extend val="0"/>
        <outline val="0"/>
        <shadow val="0"/>
        <u val="none"/>
        <vertAlign val="baseline"/>
        <sz val="9"/>
        <color theme="1"/>
        <name val="Calibri"/>
        <scheme val="minor"/>
      </font>
      <numFmt numFmtId="164" formatCode="[$-40C]d\-mmm;@"/>
      <alignment horizontal="center" vertical="center" textRotation="0" wrapText="1" indent="0" relativeIndent="0" justifyLastLine="0" shrinkToFit="0" mergeCell="0" readingOrder="0"/>
    </dxf>
    <dxf>
      <font>
        <b val="0"/>
        <i val="0"/>
        <strike val="0"/>
        <condense val="0"/>
        <extend val="0"/>
        <outline val="0"/>
        <shadow val="0"/>
        <u val="none"/>
        <vertAlign val="baseline"/>
        <sz val="9"/>
        <color theme="1"/>
        <name val="Calibri"/>
        <scheme val="minor"/>
      </font>
      <numFmt numFmtId="165" formatCode="0.0"/>
      <alignment horizontal="center" vertical="center" textRotation="0" wrapText="1" indent="0" relativeIndent="0" justifyLastLine="0" shrinkToFit="0" mergeCell="0" readingOrder="0"/>
    </dxf>
    <dxf>
      <numFmt numFmtId="3" formatCode="#,##0"/>
    </dxf>
    <dxf>
      <font>
        <b val="0"/>
        <i val="0"/>
        <strike val="0"/>
        <condense val="0"/>
        <extend val="0"/>
        <outline val="0"/>
        <shadow val="0"/>
        <u val="none"/>
        <vertAlign val="baseline"/>
        <sz val="9"/>
        <color theme="1"/>
        <name val="Calibri"/>
        <scheme val="minor"/>
      </font>
      <numFmt numFmtId="0" formatCode="General"/>
      <alignment horizontal="center" vertical="center" textRotation="0" wrapText="1" indent="0" relativeIndent="0" justifyLastLine="0" shrinkToFit="0" mergeCell="0" readingOrder="0"/>
    </dxf>
    <dxf>
      <font>
        <b val="0"/>
        <i val="0"/>
        <strike val="0"/>
        <condense val="0"/>
        <extend val="0"/>
        <outline val="0"/>
        <shadow val="0"/>
        <u val="none"/>
        <vertAlign val="baseline"/>
        <sz val="9"/>
        <color theme="1"/>
        <name val="Calibri"/>
        <scheme val="minor"/>
      </font>
      <numFmt numFmtId="0" formatCode="General"/>
      <alignment horizontal="center" vertical="center" textRotation="0" wrapText="1" indent="0" relativeIndent="0" justifyLastLine="0" shrinkToFit="0" mergeCell="0" readingOrder="0"/>
    </dxf>
    <dxf>
      <font>
        <b val="0"/>
        <i val="0"/>
        <strike val="0"/>
        <condense val="0"/>
        <extend val="0"/>
        <outline val="0"/>
        <shadow val="0"/>
        <u val="none"/>
        <vertAlign val="baseline"/>
        <sz val="9"/>
        <color theme="1"/>
        <name val="Calibri"/>
        <scheme val="minor"/>
      </font>
      <alignment horizontal="center" vertical="center" textRotation="0" wrapText="1" indent="0" relativeIndent="0" justifyLastLine="0" shrinkToFit="0" mergeCell="0" readingOrder="0"/>
    </dxf>
    <dxf>
      <font>
        <b val="0"/>
        <i val="0"/>
        <strike val="0"/>
        <condense val="0"/>
        <extend val="0"/>
        <outline val="0"/>
        <shadow val="0"/>
        <u val="none"/>
        <vertAlign val="baseline"/>
        <sz val="9"/>
        <color theme="1"/>
        <name val="Calibri"/>
        <scheme val="minor"/>
      </font>
      <alignment horizontal="center" vertical="center" textRotation="0" wrapText="1" indent="0" relativeIndent="0" justifyLastLine="0" shrinkToFit="0" mergeCell="0" readingOrder="0"/>
    </dxf>
    <dxf>
      <font>
        <b val="0"/>
        <i val="0"/>
        <strike val="0"/>
        <condense val="0"/>
        <extend val="0"/>
        <outline val="0"/>
        <shadow val="0"/>
        <u val="none"/>
        <vertAlign val="baseline"/>
        <sz val="9"/>
        <color theme="1"/>
        <name val="Calibri"/>
        <scheme val="minor"/>
      </font>
      <alignment horizontal="center" vertical="center" textRotation="0" wrapText="1" indent="0" relativeIndent="0" justifyLastLine="0" shrinkToFit="0" mergeCell="0" readingOrder="0"/>
    </dxf>
    <dxf>
      <font>
        <b val="0"/>
        <i val="0"/>
        <strike val="0"/>
        <condense val="0"/>
        <extend val="0"/>
        <outline val="0"/>
        <shadow val="0"/>
        <u val="none"/>
        <vertAlign val="baseline"/>
        <sz val="9"/>
        <color theme="1"/>
        <name val="Calibri"/>
        <scheme val="minor"/>
      </font>
      <alignment horizontal="center" vertical="center" textRotation="0" wrapText="1" indent="0" relativeIndent="0" justifyLastLine="0" shrinkToFit="0" mergeCell="0" readingOrder="0"/>
    </dxf>
    <dxf>
      <font>
        <b val="0"/>
        <i val="0"/>
        <strike val="0"/>
        <condense val="0"/>
        <extend val="0"/>
        <outline val="0"/>
        <shadow val="0"/>
        <u val="none"/>
        <vertAlign val="baseline"/>
        <sz val="9"/>
        <color theme="1"/>
        <name val="Calibri"/>
        <scheme val="minor"/>
      </font>
    </dxf>
    <dxf>
      <font>
        <b val="0"/>
        <i val="0"/>
        <strike val="0"/>
        <condense val="0"/>
        <extend val="0"/>
        <outline val="0"/>
        <shadow val="0"/>
        <u val="none"/>
        <vertAlign val="baseline"/>
        <sz val="9"/>
        <color theme="1"/>
        <name val="Calibri"/>
        <scheme val="minor"/>
      </font>
      <alignment horizontal="center" vertical="center" textRotation="0" wrapText="1" indent="0" relativeIndent="0" justifyLastLine="0" shrinkToFit="0" mergeCell="0" readingOrder="0"/>
    </dxf>
    <dxf>
      <font>
        <b val="0"/>
        <i val="0"/>
        <strike val="0"/>
        <condense val="0"/>
        <extend val="0"/>
        <outline val="0"/>
        <shadow val="0"/>
        <u val="none"/>
        <vertAlign val="baseline"/>
        <sz val="8"/>
        <color theme="1"/>
        <name val="Arial"/>
        <scheme val="none"/>
      </font>
    </dxf>
    <dxf>
      <font>
        <b val="0"/>
        <i val="0"/>
        <strike val="0"/>
        <condense val="0"/>
        <extend val="0"/>
        <outline val="0"/>
        <shadow val="0"/>
        <u val="none"/>
        <vertAlign val="baseline"/>
        <sz val="9"/>
        <color theme="1"/>
        <name val="Calibri"/>
        <scheme val="minor"/>
      </font>
      <numFmt numFmtId="0" formatCode="General"/>
      <alignment horizontal="center" vertical="center" textRotation="0" wrapText="1" indent="0" relativeIndent="0" justifyLastLine="0" shrinkToFit="0" mergeCell="0" readingOrder="0"/>
    </dxf>
    <dxf>
      <font>
        <b val="0"/>
        <i val="0"/>
        <strike val="0"/>
        <condense val="0"/>
        <extend val="0"/>
        <outline val="0"/>
        <shadow val="0"/>
        <u val="none"/>
        <vertAlign val="baseline"/>
        <sz val="9"/>
        <color theme="1"/>
        <name val="Calibri"/>
        <scheme val="minor"/>
      </font>
      <alignment horizontal="center" vertical="center" textRotation="0" wrapText="1" indent="0" relativeIndent="0" justifyLastLine="0" shrinkToFit="0" mergeCell="0" readingOrder="0"/>
      <border diagonalUp="0" diagonalDown="0">
        <left/>
        <right/>
        <top/>
        <bottom/>
      </border>
    </dxf>
    <dxf>
      <font>
        <b val="0"/>
        <i val="0"/>
        <strike val="0"/>
        <condense val="0"/>
        <extend val="0"/>
        <outline val="0"/>
        <shadow val="0"/>
        <u val="none"/>
        <vertAlign val="baseline"/>
        <sz val="9"/>
        <color theme="1"/>
        <name val="Calibri"/>
        <scheme val="minor"/>
      </font>
      <alignment horizontal="center" vertical="center" textRotation="0" wrapText="1" indent="0" relativeIndent="0" justifyLastLine="0" shrinkToFit="0" mergeCell="0" readingOrder="0"/>
    </dxf>
    <dxf>
      <font>
        <b val="0"/>
        <i val="0"/>
        <strike val="0"/>
        <condense val="0"/>
        <extend val="0"/>
        <outline val="0"/>
        <shadow val="0"/>
        <u val="none"/>
        <vertAlign val="baseline"/>
        <sz val="9"/>
        <color theme="1"/>
        <name val="Calibri"/>
        <scheme val="minor"/>
      </font>
      <alignment horizontal="center" vertical="center" textRotation="0" wrapText="1" indent="0" relativeIndent="0" justifyLastLine="0" shrinkToFit="0" mergeCell="0" readingOrder="0"/>
      <border diagonalUp="0" diagonalDown="0">
        <left/>
        <right/>
        <top/>
        <bottom/>
      </border>
    </dxf>
    <dxf>
      <font>
        <b val="0"/>
        <i val="0"/>
        <strike val="0"/>
        <condense val="0"/>
        <extend val="0"/>
        <outline val="0"/>
        <shadow val="0"/>
        <u val="none"/>
        <vertAlign val="baseline"/>
        <sz val="9"/>
        <color theme="1"/>
        <name val="Calibri"/>
        <scheme val="minor"/>
      </font>
      <numFmt numFmtId="164" formatCode="[$-40C]d\-mmm;@"/>
      <alignment horizontal="center" vertical="center" textRotation="0" wrapText="1" indent="0" relativeIndent="0" justifyLastLine="0" shrinkToFit="0" mergeCell="0" readingOrder="0"/>
    </dxf>
    <dxf>
      <font>
        <b val="0"/>
        <i val="0"/>
        <strike val="0"/>
        <condense val="0"/>
        <extend val="0"/>
        <outline val="0"/>
        <shadow val="0"/>
        <u val="none"/>
        <vertAlign val="baseline"/>
        <sz val="9"/>
        <color theme="1"/>
        <name val="Calibri"/>
        <scheme val="minor"/>
      </font>
      <alignment horizontal="center" vertical="center" textRotation="0" wrapText="1" indent="0" relativeIndent="0" justifyLastLine="0" shrinkToFit="0" mergeCell="0" readingOrder="0"/>
      <border diagonalUp="0" diagonalDown="0">
        <left/>
        <right/>
        <top/>
        <bottom/>
      </border>
    </dxf>
    <dxf>
      <font>
        <b val="0"/>
        <i val="0"/>
        <strike val="0"/>
        <condense val="0"/>
        <extend val="0"/>
        <outline val="0"/>
        <shadow val="0"/>
        <u val="none"/>
        <vertAlign val="baseline"/>
        <sz val="9"/>
        <color theme="1"/>
        <name val="Calibri"/>
        <scheme val="minor"/>
      </font>
      <numFmt numFmtId="164" formatCode="[$-40C]d\-mmm;@"/>
      <alignment horizontal="center" vertical="center" textRotation="0" wrapText="1" indent="0" relativeIndent="0" justifyLastLine="0" shrinkToFit="0" mergeCell="0" readingOrder="0"/>
    </dxf>
    <dxf>
      <font>
        <b val="0"/>
        <i val="0"/>
        <strike val="0"/>
        <condense val="0"/>
        <extend val="0"/>
        <outline val="0"/>
        <shadow val="0"/>
        <u val="none"/>
        <vertAlign val="baseline"/>
        <sz val="9"/>
        <color theme="1"/>
        <name val="Calibri"/>
        <scheme val="minor"/>
      </font>
      <numFmt numFmtId="164" formatCode="[$-40C]d\-mmm;@"/>
      <alignment horizontal="center" vertical="center" textRotation="0" wrapText="1" indent="0" relativeIndent="0" justifyLastLine="0" shrinkToFit="0" mergeCell="0" readingOrder="0"/>
      <border diagonalUp="0" diagonalDown="0" outline="0">
        <left/>
        <right/>
        <top/>
        <bottom/>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1" indent="0" relativeIndent="0" justifyLastLine="0" shrinkToFit="0" mergeCell="0" readingOrder="0"/>
    </dxf>
    <dxf>
      <font>
        <b val="0"/>
        <i val="0"/>
        <strike val="0"/>
        <condense val="0"/>
        <extend val="0"/>
        <outline val="0"/>
        <shadow val="0"/>
        <u val="none"/>
        <vertAlign val="baseline"/>
        <sz val="9"/>
        <color theme="1"/>
        <name val="Calibri"/>
        <scheme val="minor"/>
      </font>
      <numFmt numFmtId="1" formatCode="0"/>
      <alignment horizontal="center" vertical="center" textRotation="0" wrapText="1" indent="0" relativeIndent="0" justifyLastLine="0" shrinkToFit="0" mergeCell="0" readingOrder="0"/>
      <border diagonalUp="0" diagonalDown="0" outline="0">
        <left/>
        <right/>
        <top/>
        <bottom/>
      </border>
    </dxf>
    <dxf>
      <font>
        <b val="0"/>
        <i val="0"/>
        <strike val="0"/>
        <condense val="0"/>
        <extend val="0"/>
        <outline val="0"/>
        <shadow val="0"/>
        <u val="none"/>
        <vertAlign val="baseline"/>
        <sz val="9"/>
        <color theme="1"/>
        <name val="Calibri"/>
        <scheme val="minor"/>
      </font>
      <numFmt numFmtId="164" formatCode="[$-40C]d\-mmm;@"/>
      <alignment horizontal="center" vertical="center" textRotation="0" wrapText="1" indent="0" relativeIndent="0" justifyLastLine="0" shrinkToFit="0" mergeCell="0" readingOrder="0"/>
    </dxf>
    <dxf>
      <font>
        <b val="0"/>
        <i val="0"/>
        <strike val="0"/>
        <condense val="0"/>
        <extend val="0"/>
        <outline val="0"/>
        <shadow val="0"/>
        <u val="none"/>
        <vertAlign val="baseline"/>
        <sz val="9"/>
        <color theme="1"/>
        <name val="Calibri"/>
        <scheme val="minor"/>
      </font>
      <numFmt numFmtId="164" formatCode="[$-40C]d\-mmm;@"/>
      <alignment horizontal="center" vertical="center" textRotation="0" wrapText="1" indent="0" relativeIndent="0" justifyLastLine="0" shrinkToFit="0" mergeCell="0" readingOrder="0"/>
      <border diagonalUp="0" diagonalDown="0" outline="0">
        <left/>
        <right/>
        <top/>
        <bottom/>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1" indent="0" relativeIndent="0" justifyLastLine="0" shrinkToFit="0" mergeCell="0" readingOrder="0"/>
    </dxf>
    <dxf>
      <font>
        <b val="0"/>
        <i val="0"/>
        <strike val="0"/>
        <condense val="0"/>
        <extend val="0"/>
        <outline val="0"/>
        <shadow val="0"/>
        <u val="none"/>
        <vertAlign val="baseline"/>
        <sz val="9"/>
        <color theme="1"/>
        <name val="Calibri"/>
        <scheme val="minor"/>
      </font>
      <numFmt numFmtId="1" formatCode="0"/>
      <alignment horizontal="center" vertical="center" textRotation="0" wrapText="1" indent="0" relativeIndent="0" justifyLastLine="0" shrinkToFit="0" mergeCell="0" readingOrder="0"/>
      <border diagonalUp="0" diagonalDown="0" outline="0">
        <left/>
        <right/>
        <top/>
        <bottom/>
      </border>
    </dxf>
    <dxf>
      <font>
        <b val="0"/>
        <i val="0"/>
        <strike val="0"/>
        <condense val="0"/>
        <extend val="0"/>
        <outline val="0"/>
        <shadow val="0"/>
        <u val="none"/>
        <vertAlign val="baseline"/>
        <sz val="9"/>
        <color theme="1"/>
        <name val="Calibri"/>
        <scheme val="minor"/>
      </font>
      <numFmt numFmtId="164" formatCode="[$-40C]d\-mmm;@"/>
      <alignment horizontal="center" vertical="center" textRotation="0" wrapText="1" indent="0" relativeIndent="0" justifyLastLine="0" shrinkToFit="0" mergeCell="0" readingOrder="0"/>
    </dxf>
    <dxf>
      <font>
        <b val="0"/>
        <i val="0"/>
        <strike val="0"/>
        <condense val="0"/>
        <extend val="0"/>
        <outline val="0"/>
        <shadow val="0"/>
        <u val="none"/>
        <vertAlign val="baseline"/>
        <sz val="9"/>
        <color theme="1"/>
        <name val="Calibri"/>
        <scheme val="minor"/>
      </font>
      <numFmt numFmtId="164" formatCode="[$-40C]d\-mmm;@"/>
      <alignment horizontal="center" vertical="center" textRotation="0" wrapText="1" indent="0" relativeIndent="0" justifyLastLine="0" shrinkToFit="0" mergeCell="0" readingOrder="0"/>
      <border diagonalUp="0" diagonalDown="0" outline="0">
        <left/>
        <right/>
        <top/>
        <bottom/>
      </border>
    </dxf>
    <dxf>
      <font>
        <b val="0"/>
        <i val="0"/>
        <strike val="0"/>
        <condense val="0"/>
        <extend val="0"/>
        <outline val="0"/>
        <shadow val="0"/>
        <u val="none"/>
        <vertAlign val="baseline"/>
        <sz val="9"/>
        <color theme="1"/>
        <name val="Calibri"/>
        <scheme val="minor"/>
      </font>
    </dxf>
    <dxf>
      <font>
        <b val="0"/>
        <i val="0"/>
        <strike val="0"/>
        <condense val="0"/>
        <extend val="0"/>
        <outline val="0"/>
        <shadow val="0"/>
        <u val="none"/>
        <vertAlign val="baseline"/>
        <sz val="9"/>
        <color theme="1"/>
        <name val="Calibri"/>
        <scheme val="minor"/>
      </font>
      <border diagonalUp="0" diagonalDown="0" outline="0">
        <left/>
        <right/>
        <top/>
        <bottom/>
      </border>
    </dxf>
    <dxf>
      <alignment horizontal="left" vertical="center" textRotation="0" wrapText="0" indent="0" relativeIndent="0" justifyLastLine="0" shrinkToFit="0" mergeCell="0" readingOrder="0"/>
    </dxf>
    <dxf>
      <alignment horizontal="left" vertical="center" textRotation="0" wrapText="0" indent="0" relativeIndent="0" justifyLastLine="0" shrinkToFit="0" mergeCell="0" readingOrder="0"/>
    </dxf>
    <dxf>
      <alignment horizontal="left" vertical="center" textRotation="0" wrapText="0" indent="0" relativeIndent="0" justifyLastLine="0" shrinkToFit="0" mergeCell="0" readingOrder="0"/>
    </dxf>
    <dxf>
      <alignment horizontal="left" vertical="center" textRotation="0" wrapText="0" indent="0" relativeIndent="0" justifyLastLine="0" shrinkToFit="0" mergeCell="0" readingOrder="0"/>
    </dxf>
    <dxf>
      <alignment horizontal="left" vertical="center" textRotation="0" wrapText="0" indent="0" relativeIndent="0" justifyLastLine="0" shrinkToFit="0" mergeCell="0" readingOrder="0"/>
    </dxf>
    <dxf>
      <alignment horizontal="left" vertical="center" textRotation="0" wrapText="0" indent="0" relativeIndent="0" justifyLastLine="0" shrinkToFit="0" mergeCell="0" readingOrder="0"/>
    </dxf>
    <dxf>
      <alignment horizontal="left" vertical="center" textRotation="0" wrapText="0" indent="0" relativeIndent="0" justifyLastLine="0" shrinkToFit="0" mergeCell="0" readingOrder="0"/>
    </dxf>
    <dxf>
      <alignment horizontal="left" vertical="center" textRotation="0" wrapText="0" indent="0" relativeIndent="0" justifyLastLine="0" shrinkToFit="0" mergeCell="0" readingOrder="0"/>
    </dxf>
    <dxf>
      <alignment horizontal="left" vertical="center" textRotation="0" wrapText="0" indent="0" relativeIndent="0" justifyLastLine="0" shrinkToFit="0" mergeCell="0" readingOrder="0"/>
    </dxf>
    <dxf>
      <alignment horizontal="left" vertical="center" textRotation="0" wrapText="0" indent="0" relativeIndent="0" justifyLastLine="0" shrinkToFit="0" mergeCell="0" readingOrder="0"/>
    </dxf>
    <dxf>
      <alignment horizontal="left" vertical="center" textRotation="0" wrapText="0" indent="0" relativeIndent="0" justifyLastLine="0" shrinkToFit="0" mergeCell="0" readingOrder="0"/>
    </dxf>
    <dxf>
      <alignment horizontal="left" vertical="center" textRotation="0" wrapText="0" indent="0" relativeIndent="0" justifyLastLine="0" shrinkToFit="0" mergeCell="0" readingOrder="0"/>
    </dxf>
    <dxf>
      <alignment horizontal="left" vertical="center" textRotation="0" wrapText="0" indent="0" relativeIndent="0" justifyLastLine="0" shrinkToFit="0" mergeCell="0" readingOrder="0"/>
    </dxf>
    <dxf>
      <alignment horizontal="left" vertical="center" textRotation="0" wrapText="0" indent="0" relativeIndent="0" justifyLastLine="0" shrinkToFit="0" mergeCell="0" readingOrder="0"/>
    </dxf>
    <dxf>
      <fill>
        <patternFill patternType="solid">
          <fgColor indexed="64"/>
          <bgColor theme="6" tint="0.79998168889431442"/>
        </patternFill>
      </fill>
      <alignment horizontal="left" vertical="center" textRotation="0" wrapText="0" indent="0" relativeIndent="0" justifyLastLine="0" shrinkToFit="0" mergeCell="0" readingOrder="0"/>
    </dxf>
    <dxf>
      <alignment horizontal="left" vertical="center" textRotation="0" wrapText="0" indent="0" relativeIndent="0" justifyLastLine="0" shrinkToFit="0" mergeCell="0" readingOrder="0"/>
    </dxf>
    <dxf>
      <alignment horizontal="left" vertical="center" textRotation="0" wrapText="0" indent="0" relativeIndent="0" justifyLastLine="0" shrinkToFit="0" mergeCell="0" readingOrder="0"/>
    </dxf>
    <dxf>
      <alignment horizontal="left" vertical="center" textRotation="0" wrapText="0" indent="0" relativeIndent="0" justifyLastLine="0" shrinkToFit="0" mergeCell="0" readingOrder="0"/>
    </dxf>
    <dxf>
      <alignment horizontal="left" vertical="center" textRotation="0" wrapText="0" indent="0" relativeIndent="0" justifyLastLine="0" shrinkToFit="0" mergeCell="0" readingOrder="0"/>
    </dxf>
    <dxf>
      <alignment horizontal="left" vertical="center" textRotation="0" wrapText="0" indent="0" relativeIndent="0" justifyLastLine="0" shrinkToFit="0" mergeCell="0" readingOrder="0"/>
    </dxf>
    <dxf>
      <alignment horizontal="left" vertical="center" textRotation="0" wrapText="0" indent="0" relativeIndent="0" justifyLastLine="0" shrinkToFit="0" mergeCell="0" readingOrder="0"/>
    </dxf>
    <dxf>
      <alignment horizontal="left" vertical="center" textRotation="0" wrapText="0" indent="0" relativeIndent="0" justifyLastLine="0" shrinkToFit="0" mergeCell="0" readingOrder="0"/>
    </dxf>
    <dxf>
      <alignment horizontal="left" vertical="center" textRotation="0" wrapText="0" indent="0" relativeIndent="0" justifyLastLine="0" shrinkToFit="0" mergeCell="0" readingOrder="0"/>
    </dxf>
    <dxf>
      <alignment horizontal="left" vertical="center" textRotation="0" wrapText="0" indent="0" relativeIndent="0" justifyLastLine="0" shrinkToFit="0" mergeCell="0" readingOrder="0"/>
    </dxf>
    <dxf>
      <alignment horizontal="left" vertical="center" textRotation="0" wrapText="0" indent="0" relativeIndent="0" justifyLastLine="0" shrinkToFit="0" mergeCell="0" readingOrder="0"/>
    </dxf>
    <dxf>
      <alignment horizontal="left" vertical="center" textRotation="0" wrapText="0" indent="0" relativeIndent="0" justifyLastLine="0" shrinkToFit="0" mergeCell="0" readingOrder="0"/>
    </dxf>
    <dxf>
      <alignment horizontal="left" vertical="center" textRotation="0" wrapText="0" indent="0" relativeIndent="0" justifyLastLine="0" shrinkToFit="0" mergeCell="0" readingOrder="0"/>
    </dxf>
    <dxf>
      <alignment horizontal="left" vertical="center" textRotation="0" wrapText="0" indent="0" relativeIndent="0" justifyLastLine="0" shrinkToFit="0" mergeCell="0" readingOrder="0"/>
    </dxf>
    <dxf>
      <alignment horizontal="left" vertical="center" textRotation="0" wrapText="0" indent="0" relativeIndent="0" justifyLastLine="0" shrinkToFit="0" mergeCell="0" readingOrder="0"/>
    </dxf>
    <dxf>
      <alignment horizontal="left" vertical="center" textRotation="0" wrapText="0" indent="0" relativeIndent="0" justifyLastLine="0" shrinkToFit="0" mergeCell="0" readingOrder="0"/>
    </dxf>
    <dxf>
      <alignment horizontal="left" vertical="center" textRotation="0" wrapText="0" indent="0" relativeIndent="0" justifyLastLine="0" shrinkToFit="0" mergeCell="0" readingOrder="0"/>
    </dxf>
    <dxf>
      <font>
        <b val="0"/>
        <i val="0"/>
        <strike val="0"/>
        <condense val="0"/>
        <extend val="0"/>
        <outline val="0"/>
        <shadow val="0"/>
        <u val="none"/>
        <vertAlign val="baseline"/>
        <sz val="11"/>
        <color theme="1"/>
        <name val="Times New Roman"/>
        <scheme val="none"/>
      </font>
      <fill>
        <patternFill patternType="solid">
          <fgColor indexed="64"/>
          <bgColor theme="6" tint="0.79998168889431442"/>
        </patternFill>
      </fill>
      <alignment horizontal="left" vertical="center" textRotation="0" wrapText="0" indent="0" relativeIndent="0" justifyLastLine="0" shrinkToFit="0" mergeCell="0" readingOrder="0"/>
    </dxf>
    <dxf>
      <font>
        <b val="0"/>
        <i val="0"/>
        <strike val="0"/>
        <condense val="0"/>
        <extend val="0"/>
        <outline val="0"/>
        <shadow val="0"/>
        <u val="none"/>
        <vertAlign val="baseline"/>
        <sz val="11"/>
        <color theme="1"/>
        <name val="Times New Roman"/>
        <scheme val="none"/>
      </font>
    </dxf>
    <dxf>
      <alignment horizontal="left" vertical="center" textRotation="0" wrapText="0" indent="0" relativeIndent="0" justifyLastLine="0" shrinkToFit="0" mergeCell="0" readingOrder="0"/>
    </dxf>
    <dxf>
      <font>
        <b val="0"/>
        <i val="0"/>
        <strike val="0"/>
        <condense val="0"/>
        <extend val="0"/>
        <outline val="0"/>
        <shadow val="0"/>
        <u val="none"/>
        <vertAlign val="baseline"/>
        <sz val="14"/>
        <color theme="1"/>
        <name val="Arial"/>
        <scheme val="none"/>
      </font>
      <alignment horizontal="center" vertical="center" textRotation="0" wrapText="0" indent="0" relativeIndent="255" justifyLastLine="0" shrinkToFit="0" mergeCell="0" readingOrder="0"/>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ables/table1.xml><?xml version="1.0" encoding="utf-8"?>
<table xmlns="http://schemas.openxmlformats.org/spreadsheetml/2006/main" id="6" name="Table57" displayName="Table57" ref="A1:AG34" totalsRowShown="0" headerRowDxfId="79" dataDxfId="78">
  <autoFilter ref="A1:AG34"/>
  <tableColumns count="33">
    <tableColumn id="1" name="Légumes" dataDxfId="77"/>
    <tableColumn id="34" name="Ail" dataDxfId="76"/>
    <tableColumn id="2" name="Aubergine" dataDxfId="75"/>
    <tableColumn id="3" name="Basilic" dataDxfId="74"/>
    <tableColumn id="4" name="Betterave" dataDxfId="73"/>
    <tableColumn id="6" name="Blette" dataDxfId="72"/>
    <tableColumn id="7" name="Brocoli" dataDxfId="71"/>
    <tableColumn id="8" name="Carotte" dataDxfId="70"/>
    <tableColumn id="9" name="Chou Cabus" dataDxfId="69"/>
    <tableColumn id="10" name="Chou Fleur" dataDxfId="68"/>
    <tableColumn id="11" name="Chou Romanesco" dataDxfId="67"/>
    <tableColumn id="12" name="Chou de Bruxelles" dataDxfId="66"/>
    <tableColumn id="13" name="Chou Rave" dataDxfId="65"/>
    <tableColumn id="14" name="Concombre" dataDxfId="64"/>
    <tableColumn id="15" name="Courge Potimarron" dataDxfId="63"/>
    <tableColumn id="16" name="Courgette" dataDxfId="62"/>
    <tableColumn id="17" name="Epinard" dataDxfId="61"/>
    <tableColumn id="18" name="Fenouil" dataDxfId="60"/>
    <tableColumn id="32" name="Fève" dataDxfId="59"/>
    <tableColumn id="19" name="Haricot" dataDxfId="58"/>
    <tableColumn id="20" name="Mâche" dataDxfId="57"/>
    <tableColumn id="35" name="Melon" dataDxfId="56"/>
    <tableColumn id="21" name="Navet" dataDxfId="55"/>
    <tableColumn id="22" name="Oignon" dataDxfId="54"/>
    <tableColumn id="23" name="Panais" dataDxfId="53"/>
    <tableColumn id="25" name="Persil" dataDxfId="52"/>
    <tableColumn id="31" name="Pois" dataDxfId="51"/>
    <tableColumn id="26" name="Poivron" dataDxfId="50"/>
    <tableColumn id="33" name="Pomme de Terre" dataDxfId="49"/>
    <tableColumn id="24" name="Radis" dataDxfId="48"/>
    <tableColumn id="27" name="Radis noir" dataDxfId="47"/>
    <tableColumn id="28" name="Salade" dataDxfId="46"/>
    <tableColumn id="29" name="Tomate" dataDxfId="45"/>
  </tableColumns>
  <tableStyleInfo name="TableStyleLight12" showFirstColumn="0" showLastColumn="0" showRowStripes="1" showColumnStripes="0"/>
</table>
</file>

<file path=xl/tables/table2.xml><?xml version="1.0" encoding="utf-8"?>
<table xmlns="http://schemas.openxmlformats.org/spreadsheetml/2006/main" id="1" name="Table42" displayName="Table42" ref="A1:I85" totalsRowShown="0" headerRowDxfId="26">
  <autoFilter ref="A1:I85">
    <filterColumn colId="1"/>
    <filterColumn colId="6"/>
    <filterColumn colId="7"/>
    <filterColumn colId="8"/>
  </autoFilter>
  <sortState ref="A2:I85">
    <sortCondition ref="B2"/>
  </sortState>
  <tableColumns count="9">
    <tableColumn id="2" name="Légume" dataDxfId="43" totalsRowDxfId="44"/>
    <tableColumn id="12" name="Date semis" dataDxfId="41" totalsRowDxfId="42">
      <calculatedColumnFormula>Table42[[#This Row],[Date plantation]]-Table42[[#This Row],[Tps motte]]</calculatedColumnFormula>
    </tableColumn>
    <tableColumn id="13" name="Tps motte" dataDxfId="39" totalsRowDxfId="40"/>
    <tableColumn id="14" name="Date plantation" dataDxfId="37" totalsRowDxfId="38"/>
    <tableColumn id="15" name="Tps croissance" dataDxfId="35" totalsRowDxfId="36"/>
    <tableColumn id="16" name="Début récolte" dataDxfId="33" totalsRowDxfId="34">
      <calculatedColumnFormula>B2+E2</calculatedColumnFormula>
    </tableColumn>
    <tableColumn id="1" name="ML (m)" dataDxfId="31" totalsRowDxfId="32"/>
    <tableColumn id="7" name="Qté plants/ML" dataDxfId="29" totalsRowDxfId="30"/>
    <tableColumn id="8" name="Nb de plants" dataDxfId="27" totalsRowDxfId="28">
      <calculatedColumnFormula>Table42[[#This Row],[Qté plants/ML]]*Table42[[#This Row],[ML (m)]]</calculatedColumnFormula>
    </tableColumn>
  </tableColumns>
  <tableStyleInfo name="TableStyleLight19" showFirstColumn="0" showLastColumn="0" showRowStripes="1" showColumnStripes="0"/>
</table>
</file>

<file path=xl/tables/table3.xml><?xml version="1.0" encoding="utf-8"?>
<table xmlns="http://schemas.openxmlformats.org/spreadsheetml/2006/main" id="2" name="Table113" displayName="Table113" ref="A1:X105" totalsRowShown="0" headerRowDxfId="1" dataDxfId="0">
  <autoFilter ref="A1:X105">
    <filterColumn colId="0"/>
    <filterColumn colId="5"/>
    <filterColumn colId="6"/>
    <filterColumn colId="7"/>
    <filterColumn colId="9"/>
    <filterColumn colId="15"/>
    <filterColumn colId="16"/>
    <filterColumn colId="17"/>
    <filterColumn colId="18"/>
    <filterColumn colId="19"/>
    <filterColumn colId="20"/>
    <filterColumn colId="21"/>
    <filterColumn colId="22"/>
    <filterColumn colId="23"/>
  </autoFilter>
  <tableColumns count="24">
    <tableColumn id="5" name="Nom planche" dataDxfId="25"/>
    <tableColumn id="1" name="Culture" dataDxfId="24"/>
    <tableColumn id="2" name="Variété" dataDxfId="23"/>
    <tableColumn id="3" name="fourn." dataDxfId="22"/>
    <tableColumn id="4" name="Surface" dataDxfId="21"/>
    <tableColumn id="22" name="Nb de lignes/pl." dataDxfId="20"/>
    <tableColumn id="71" name="Espct (cm)" dataDxfId="19"/>
    <tableColumn id="6" name="Qté graine" dataDxfId="18"/>
    <tableColumn id="7" name="Qté Plants2" dataDxfId="17"/>
    <tableColumn id="8" name="Dimension" dataDxfId="16"/>
    <tableColumn id="9" name="Date semis" dataDxfId="15"/>
    <tableColumn id="12" name="Tps motte" dataDxfId="14">
      <calculatedColumnFormula>Table113[[#This Row],[Date plantation]]-Table113[[#This Row],[Date semis]]</calculatedColumnFormula>
    </tableColumn>
    <tableColumn id="13" name="Date plantation" dataDxfId="13"/>
    <tableColumn id="14" name="Tps croissance" dataDxfId="12">
      <calculatedColumnFormula>O2-K2</calculatedColumnFormula>
    </tableColumn>
    <tableColumn id="15" name="Début récolte" dataDxfId="11"/>
    <tableColumn id="43" name="Fin récolte" dataDxfId="10"/>
    <tableColumn id="44" name="Tps Récole" dataDxfId="9">
      <calculatedColumnFormula>P2-O2</calculatedColumnFormula>
    </tableColumn>
    <tableColumn id="16" name="Remarque" dataDxfId="8"/>
    <tableColumn id="42" name="Mars" dataDxfId="7"/>
    <tableColumn id="41" name="Avril" dataDxfId="6"/>
    <tableColumn id="40" name="Mai" dataDxfId="5"/>
    <tableColumn id="39" name="Column15" dataDxfId="4"/>
    <tableColumn id="38" name="Column14" dataDxfId="3"/>
    <tableColumn id="24" name="Mars2" dataDxfId="2"/>
  </tableColumns>
  <tableStyleInfo name="TableStyleMedium1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AI52"/>
  <sheetViews>
    <sheetView zoomScale="78" zoomScaleNormal="78" workbookViewId="0">
      <pane xSplit="1" ySplit="3" topLeftCell="B4" activePane="bottomRight" state="frozen"/>
      <selection pane="topRight" activeCell="B1" sqref="B1"/>
      <selection pane="bottomLeft" activeCell="A4" sqref="A4"/>
      <selection pane="bottomRight" activeCell="AH7" sqref="AH7"/>
    </sheetView>
  </sheetViews>
  <sheetFormatPr defaultRowHeight="15"/>
  <cols>
    <col min="1" max="1" width="37.42578125" customWidth="1"/>
    <col min="2" max="2" width="35" style="9" bestFit="1" customWidth="1"/>
    <col min="3" max="3" width="27.7109375" style="9" customWidth="1"/>
    <col min="4" max="4" width="30.85546875" style="9" bestFit="1" customWidth="1"/>
    <col min="5" max="5" width="40.42578125" style="9" bestFit="1" customWidth="1"/>
    <col min="6" max="6" width="30.7109375" style="9" bestFit="1" customWidth="1"/>
    <col min="7" max="7" width="31.85546875" style="9" bestFit="1" customWidth="1"/>
    <col min="8" max="8" width="34" style="9" bestFit="1" customWidth="1"/>
    <col min="9" max="16" width="28.28515625" style="9" customWidth="1"/>
    <col min="17" max="18" width="31.7109375" style="9" customWidth="1"/>
    <col min="19" max="19" width="41.28515625" style="31" customWidth="1"/>
    <col min="20" max="20" width="34.140625" style="9" customWidth="1"/>
    <col min="21" max="21" width="32.7109375" style="9" customWidth="1"/>
    <col min="22" max="22" width="39" style="9" bestFit="1" customWidth="1"/>
    <col min="23" max="24" width="32.7109375" style="9" customWidth="1"/>
    <col min="25" max="35" width="33.85546875" style="9" customWidth="1"/>
    <col min="36" max="44" width="21.42578125" customWidth="1"/>
    <col min="45" max="45" width="6.28515625" customWidth="1"/>
    <col min="46" max="46" width="10" customWidth="1"/>
    <col min="47" max="47" width="3.7109375" customWidth="1"/>
    <col min="48" max="48" width="15.85546875" customWidth="1"/>
    <col min="49" max="49" width="26.28515625" customWidth="1"/>
    <col min="50" max="50" width="7.28515625" customWidth="1"/>
    <col min="51" max="51" width="11.28515625" customWidth="1"/>
    <col min="52" max="52" width="9.28515625" bestFit="1" customWidth="1"/>
    <col min="53" max="53" width="10.140625" bestFit="1" customWidth="1"/>
    <col min="54" max="54" width="6.28515625" customWidth="1"/>
    <col min="55" max="55" width="9.28515625" bestFit="1" customWidth="1"/>
    <col min="56" max="56" width="8.42578125" customWidth="1"/>
    <col min="57" max="57" width="11.42578125" bestFit="1" customWidth="1"/>
    <col min="58" max="58" width="26.28515625" bestFit="1" customWidth="1"/>
    <col min="59" max="59" width="18.42578125" bestFit="1" customWidth="1"/>
    <col min="60" max="64" width="36.140625" bestFit="1" customWidth="1"/>
    <col min="65" max="65" width="12.140625" bestFit="1" customWidth="1"/>
    <col min="66" max="66" width="11.28515625" bestFit="1" customWidth="1"/>
  </cols>
  <sheetData>
    <row r="1" spans="1:35" s="13" customFormat="1" ht="35.25" customHeight="1">
      <c r="A1" s="12" t="s">
        <v>30</v>
      </c>
      <c r="B1" s="12" t="s">
        <v>408</v>
      </c>
      <c r="C1" s="12" t="s">
        <v>18</v>
      </c>
      <c r="D1" s="12" t="s">
        <v>32</v>
      </c>
      <c r="E1" s="12" t="s">
        <v>0</v>
      </c>
      <c r="F1" s="12" t="s">
        <v>47</v>
      </c>
      <c r="G1" s="12" t="s">
        <v>69</v>
      </c>
      <c r="H1" s="12" t="s">
        <v>141</v>
      </c>
      <c r="I1" s="12" t="s">
        <v>158</v>
      </c>
      <c r="J1" s="12" t="s">
        <v>171</v>
      </c>
      <c r="K1" s="12" t="s">
        <v>174</v>
      </c>
      <c r="L1" s="12" t="s">
        <v>176</v>
      </c>
      <c r="M1" s="12" t="s">
        <v>186</v>
      </c>
      <c r="N1" s="12" t="s">
        <v>199</v>
      </c>
      <c r="O1" s="12" t="s">
        <v>220</v>
      </c>
      <c r="P1" s="12" t="s">
        <v>233</v>
      </c>
      <c r="Q1" s="12" t="s">
        <v>245</v>
      </c>
      <c r="R1" s="12" t="s">
        <v>268</v>
      </c>
      <c r="S1" s="25" t="s">
        <v>418</v>
      </c>
      <c r="T1" s="12" t="s">
        <v>286</v>
      </c>
      <c r="U1" s="12" t="s">
        <v>296</v>
      </c>
      <c r="V1" s="12" t="s">
        <v>452</v>
      </c>
      <c r="W1" s="12" t="s">
        <v>315</v>
      </c>
      <c r="X1" s="12" t="s">
        <v>317</v>
      </c>
      <c r="Y1" s="12" t="s">
        <v>330</v>
      </c>
      <c r="Z1" s="12" t="s">
        <v>342</v>
      </c>
      <c r="AA1" s="12" t="s">
        <v>607</v>
      </c>
      <c r="AB1" s="12" t="s">
        <v>355</v>
      </c>
      <c r="AC1" s="12" t="s">
        <v>440</v>
      </c>
      <c r="AD1" s="12" t="s">
        <v>366</v>
      </c>
      <c r="AE1" s="12" t="s">
        <v>367</v>
      </c>
      <c r="AF1" s="12" t="s">
        <v>368</v>
      </c>
      <c r="AG1" s="12" t="s">
        <v>369</v>
      </c>
    </row>
    <row r="2" spans="1:35">
      <c r="A2" s="7" t="s">
        <v>4</v>
      </c>
      <c r="B2" s="9" t="s">
        <v>409</v>
      </c>
      <c r="C2" s="9" t="s">
        <v>19</v>
      </c>
      <c r="D2" s="9" t="s">
        <v>41</v>
      </c>
      <c r="E2" s="9" t="s">
        <v>5</v>
      </c>
      <c r="F2" s="9" t="s">
        <v>48</v>
      </c>
      <c r="G2" s="9" t="s">
        <v>159</v>
      </c>
      <c r="H2" s="9" t="s">
        <v>142</v>
      </c>
      <c r="I2" s="9" t="s">
        <v>159</v>
      </c>
      <c r="J2" s="9" t="s">
        <v>159</v>
      </c>
      <c r="K2" s="9" t="s">
        <v>159</v>
      </c>
      <c r="L2" s="9" t="s">
        <v>159</v>
      </c>
      <c r="M2" s="9" t="s">
        <v>159</v>
      </c>
      <c r="N2" s="9" t="s">
        <v>200</v>
      </c>
      <c r="O2" s="9" t="s">
        <v>200</v>
      </c>
      <c r="P2" s="9" t="s">
        <v>200</v>
      </c>
      <c r="Q2" s="9" t="s">
        <v>249</v>
      </c>
      <c r="R2" s="9" t="s">
        <v>142</v>
      </c>
      <c r="S2" s="26" t="s">
        <v>281</v>
      </c>
      <c r="T2" s="9" t="s">
        <v>281</v>
      </c>
      <c r="U2" s="9" t="s">
        <v>298</v>
      </c>
      <c r="V2" s="9" t="s">
        <v>200</v>
      </c>
      <c r="W2" s="9" t="s">
        <v>159</v>
      </c>
      <c r="X2" s="9" t="s">
        <v>318</v>
      </c>
      <c r="Y2" s="9" t="s">
        <v>142</v>
      </c>
      <c r="Z2" s="9" t="s">
        <v>142</v>
      </c>
      <c r="AA2" s="9" t="s">
        <v>281</v>
      </c>
      <c r="AB2" s="9" t="s">
        <v>19</v>
      </c>
      <c r="AC2" s="9" t="s">
        <v>19</v>
      </c>
      <c r="AD2" s="9" t="s">
        <v>159</v>
      </c>
      <c r="AE2" s="9" t="s">
        <v>159</v>
      </c>
      <c r="AF2" s="9" t="s">
        <v>387</v>
      </c>
      <c r="AG2" s="9" t="s">
        <v>19</v>
      </c>
      <c r="AH2"/>
      <c r="AI2"/>
    </row>
    <row r="3" spans="1:35">
      <c r="A3" s="7" t="s">
        <v>51</v>
      </c>
      <c r="B3" s="9" t="s">
        <v>53</v>
      </c>
      <c r="C3" s="9" t="s">
        <v>52</v>
      </c>
      <c r="D3" s="9" t="s">
        <v>54</v>
      </c>
      <c r="E3" s="9" t="s">
        <v>53</v>
      </c>
      <c r="F3" s="9" t="s">
        <v>54</v>
      </c>
      <c r="G3" s="9" t="s">
        <v>125</v>
      </c>
      <c r="H3" s="9" t="s">
        <v>53</v>
      </c>
      <c r="I3" s="9" t="s">
        <v>54</v>
      </c>
      <c r="J3" s="9" t="s">
        <v>125</v>
      </c>
      <c r="K3" s="9" t="s">
        <v>125</v>
      </c>
      <c r="L3" s="9" t="s">
        <v>54</v>
      </c>
      <c r="M3" s="9" t="s">
        <v>53</v>
      </c>
      <c r="N3" s="9" t="s">
        <v>52</v>
      </c>
      <c r="O3" s="9" t="s">
        <v>52</v>
      </c>
      <c r="P3" s="9" t="s">
        <v>52</v>
      </c>
      <c r="Q3" s="9" t="s">
        <v>54</v>
      </c>
      <c r="S3" s="26"/>
      <c r="T3" s="9" t="s">
        <v>191</v>
      </c>
      <c r="U3" s="9" t="s">
        <v>299</v>
      </c>
      <c r="V3" s="9" t="s">
        <v>191</v>
      </c>
      <c r="X3" s="9" t="s">
        <v>320</v>
      </c>
      <c r="Y3" s="9" t="s">
        <v>331</v>
      </c>
      <c r="Z3" s="9" t="s">
        <v>352</v>
      </c>
      <c r="AB3" s="9" t="s">
        <v>191</v>
      </c>
      <c r="AC3" s="9" t="s">
        <v>443</v>
      </c>
      <c r="AD3" s="9" t="s">
        <v>191</v>
      </c>
      <c r="AE3" s="9" t="s">
        <v>191</v>
      </c>
      <c r="AF3" s="9" t="s">
        <v>191</v>
      </c>
      <c r="AG3" s="9" t="s">
        <v>191</v>
      </c>
      <c r="AH3"/>
      <c r="AI3"/>
    </row>
    <row r="4" spans="1:35">
      <c r="A4" s="7" t="s">
        <v>143</v>
      </c>
      <c r="C4" s="9" t="s">
        <v>115</v>
      </c>
      <c r="D4" s="9" t="s">
        <v>116</v>
      </c>
      <c r="E4" s="9" t="s">
        <v>114</v>
      </c>
      <c r="F4" s="9" t="s">
        <v>114</v>
      </c>
      <c r="G4" s="9" t="s">
        <v>123</v>
      </c>
      <c r="H4" s="9" t="s">
        <v>114</v>
      </c>
      <c r="I4" s="9" t="s">
        <v>173</v>
      </c>
      <c r="J4" s="9" t="s">
        <v>173</v>
      </c>
      <c r="K4" s="9" t="s">
        <v>173</v>
      </c>
      <c r="L4" s="9" t="s">
        <v>173</v>
      </c>
      <c r="M4" s="9" t="s">
        <v>191</v>
      </c>
      <c r="N4" s="9" t="s">
        <v>191</v>
      </c>
      <c r="O4" s="9" t="s">
        <v>191</v>
      </c>
      <c r="P4" s="9" t="s">
        <v>191</v>
      </c>
      <c r="Q4" s="9" t="s">
        <v>191</v>
      </c>
      <c r="S4" s="26" t="s">
        <v>52</v>
      </c>
      <c r="T4" s="9" t="s">
        <v>52</v>
      </c>
      <c r="U4" s="9" t="s">
        <v>54</v>
      </c>
      <c r="V4" s="9" t="s">
        <v>52</v>
      </c>
      <c r="W4" s="9" t="s">
        <v>53</v>
      </c>
      <c r="X4" s="9" t="s">
        <v>53</v>
      </c>
      <c r="Y4" s="9" t="s">
        <v>53</v>
      </c>
      <c r="Z4" s="9" t="s">
        <v>54</v>
      </c>
      <c r="AB4" s="9" t="s">
        <v>52</v>
      </c>
      <c r="AC4" s="9" t="s">
        <v>442</v>
      </c>
      <c r="AD4" s="9" t="s">
        <v>53</v>
      </c>
      <c r="AE4" s="9" t="s">
        <v>53</v>
      </c>
      <c r="AF4" s="9" t="s">
        <v>54</v>
      </c>
      <c r="AG4" s="9" t="s">
        <v>52</v>
      </c>
      <c r="AH4"/>
      <c r="AI4"/>
    </row>
    <row r="5" spans="1:35" s="16" customFormat="1" ht="60">
      <c r="A5" s="27" t="s">
        <v>253</v>
      </c>
      <c r="B5" s="6"/>
      <c r="C5" s="6" t="s">
        <v>255</v>
      </c>
      <c r="D5" s="6"/>
      <c r="E5" s="6"/>
      <c r="F5" s="6"/>
      <c r="G5" s="6"/>
      <c r="H5" s="6" t="s">
        <v>332</v>
      </c>
      <c r="I5" s="6"/>
      <c r="J5" s="6"/>
      <c r="K5" s="6"/>
      <c r="L5" s="6"/>
      <c r="M5" s="6"/>
      <c r="N5" s="6"/>
      <c r="O5" s="6"/>
      <c r="P5" s="6"/>
      <c r="Q5" s="6" t="s">
        <v>256</v>
      </c>
      <c r="R5" s="6" t="s">
        <v>273</v>
      </c>
      <c r="S5" s="28" t="s">
        <v>419</v>
      </c>
      <c r="T5" s="6" t="s">
        <v>290</v>
      </c>
      <c r="U5" s="6" t="s">
        <v>300</v>
      </c>
      <c r="V5" s="6" t="s">
        <v>453</v>
      </c>
      <c r="W5" s="6"/>
      <c r="X5" s="6" t="s">
        <v>319</v>
      </c>
      <c r="Y5" s="6" t="s">
        <v>332</v>
      </c>
      <c r="Z5" s="6" t="s">
        <v>346</v>
      </c>
      <c r="AA5" s="6"/>
      <c r="AB5" s="6" t="s">
        <v>356</v>
      </c>
      <c r="AC5" s="6" t="s">
        <v>441</v>
      </c>
      <c r="AD5" s="6" t="s">
        <v>371</v>
      </c>
      <c r="AE5" s="6" t="s">
        <v>371</v>
      </c>
      <c r="AF5" s="6" t="s">
        <v>385</v>
      </c>
      <c r="AG5" s="6" t="s">
        <v>396</v>
      </c>
    </row>
    <row r="6" spans="1:35">
      <c r="A6" s="7" t="s">
        <v>254</v>
      </c>
      <c r="Q6" s="9" t="s">
        <v>257</v>
      </c>
      <c r="R6" s="9" t="s">
        <v>90</v>
      </c>
      <c r="S6" s="26" t="s">
        <v>420</v>
      </c>
      <c r="T6" s="9" t="s">
        <v>90</v>
      </c>
      <c r="U6" s="9" t="s">
        <v>308</v>
      </c>
      <c r="Y6" s="9" t="s">
        <v>336</v>
      </c>
      <c r="Z6" s="9" t="s">
        <v>90</v>
      </c>
      <c r="AA6" s="9" t="s">
        <v>90</v>
      </c>
      <c r="AB6" s="9" t="s">
        <v>329</v>
      </c>
      <c r="AC6" s="9" t="s">
        <v>336</v>
      </c>
      <c r="AD6" s="9" t="s">
        <v>329</v>
      </c>
      <c r="AE6" s="9" t="s">
        <v>329</v>
      </c>
      <c r="AF6" s="9" t="s">
        <v>389</v>
      </c>
      <c r="AH6"/>
      <c r="AI6"/>
    </row>
    <row r="7" spans="1:35" s="57" customFormat="1" ht="150">
      <c r="A7" s="8" t="s">
        <v>6</v>
      </c>
      <c r="B7" s="57" t="s">
        <v>427</v>
      </c>
      <c r="C7" s="57" t="s">
        <v>76</v>
      </c>
      <c r="D7" s="57" t="s">
        <v>84</v>
      </c>
      <c r="E7" s="57" t="s">
        <v>97</v>
      </c>
      <c r="F7" s="57" t="s">
        <v>55</v>
      </c>
      <c r="G7" s="57" t="s">
        <v>130</v>
      </c>
      <c r="H7" s="57" t="s">
        <v>151</v>
      </c>
      <c r="I7" s="57" t="s">
        <v>164</v>
      </c>
      <c r="J7" s="57" t="s">
        <v>164</v>
      </c>
      <c r="K7" s="57" t="s">
        <v>164</v>
      </c>
      <c r="L7" s="57" t="s">
        <v>164</v>
      </c>
      <c r="M7" s="57" t="s">
        <v>164</v>
      </c>
      <c r="N7" s="57" t="s">
        <v>212</v>
      </c>
      <c r="O7" s="57" t="s">
        <v>228</v>
      </c>
      <c r="P7" s="57" t="s">
        <v>241</v>
      </c>
      <c r="Q7" s="57" t="s">
        <v>261</v>
      </c>
      <c r="S7" s="58" t="s">
        <v>608</v>
      </c>
      <c r="T7" s="57" t="s">
        <v>294</v>
      </c>
      <c r="U7" s="57" t="s">
        <v>311</v>
      </c>
      <c r="V7" s="57" t="s">
        <v>463</v>
      </c>
      <c r="X7" s="57" t="s">
        <v>326</v>
      </c>
      <c r="Y7" s="57" t="s">
        <v>340</v>
      </c>
      <c r="Z7" s="57" t="s">
        <v>349</v>
      </c>
      <c r="AA7" s="57" t="s">
        <v>438</v>
      </c>
      <c r="AB7" s="57" t="s">
        <v>364</v>
      </c>
      <c r="AC7" s="57" t="s">
        <v>448</v>
      </c>
      <c r="AD7" s="57" t="s">
        <v>375</v>
      </c>
      <c r="AE7" s="57" t="s">
        <v>375</v>
      </c>
      <c r="AF7" s="57" t="s">
        <v>392</v>
      </c>
      <c r="AG7" s="57" t="s">
        <v>405</v>
      </c>
    </row>
    <row r="8" spans="1:35" s="6" customFormat="1" ht="180">
      <c r="A8" s="8" t="s">
        <v>7</v>
      </c>
      <c r="B8" s="6" t="s">
        <v>426</v>
      </c>
      <c r="C8" s="6" t="s">
        <v>77</v>
      </c>
      <c r="D8" s="6" t="s">
        <v>42</v>
      </c>
      <c r="E8" s="6" t="s">
        <v>98</v>
      </c>
      <c r="F8" s="6" t="s">
        <v>56</v>
      </c>
      <c r="G8" s="6" t="s">
        <v>131</v>
      </c>
      <c r="H8" s="6" t="s">
        <v>152</v>
      </c>
      <c r="I8" s="6" t="s">
        <v>165</v>
      </c>
      <c r="J8" s="6" t="s">
        <v>165</v>
      </c>
      <c r="K8" s="6" t="s">
        <v>165</v>
      </c>
      <c r="L8" s="6" t="s">
        <v>165</v>
      </c>
      <c r="M8" s="6" t="s">
        <v>165</v>
      </c>
      <c r="N8" s="6" t="s">
        <v>213</v>
      </c>
      <c r="O8" s="6" t="s">
        <v>229</v>
      </c>
      <c r="P8" s="6" t="s">
        <v>242</v>
      </c>
      <c r="Q8" s="6" t="s">
        <v>262</v>
      </c>
      <c r="R8" s="6" t="s">
        <v>276</v>
      </c>
      <c r="S8" s="28" t="s">
        <v>432</v>
      </c>
      <c r="T8" s="6" t="s">
        <v>295</v>
      </c>
      <c r="U8" s="6" t="s">
        <v>312</v>
      </c>
      <c r="V8" s="17" t="s">
        <v>462</v>
      </c>
      <c r="X8" s="6" t="s">
        <v>327</v>
      </c>
      <c r="Y8" s="6" t="s">
        <v>341</v>
      </c>
      <c r="Z8" s="18" t="s">
        <v>350</v>
      </c>
      <c r="AA8" s="18" t="s">
        <v>439</v>
      </c>
      <c r="AB8" s="18" t="s">
        <v>365</v>
      </c>
      <c r="AC8" s="18" t="s">
        <v>449</v>
      </c>
      <c r="AD8" s="18" t="s">
        <v>376</v>
      </c>
      <c r="AE8" s="18" t="s">
        <v>376</v>
      </c>
      <c r="AF8" s="18" t="s">
        <v>393</v>
      </c>
      <c r="AG8" s="18" t="s">
        <v>406</v>
      </c>
    </row>
    <row r="9" spans="1:35" s="6" customFormat="1" ht="45">
      <c r="A9" s="8" t="s">
        <v>89</v>
      </c>
      <c r="B9" s="9" t="s">
        <v>90</v>
      </c>
      <c r="C9" s="9" t="s">
        <v>90</v>
      </c>
      <c r="E9" s="6" t="s">
        <v>91</v>
      </c>
      <c r="G9" s="6" t="s">
        <v>132</v>
      </c>
      <c r="H9" s="6" t="s">
        <v>167</v>
      </c>
      <c r="I9" s="6" t="s">
        <v>166</v>
      </c>
      <c r="J9" s="6" t="s">
        <v>175</v>
      </c>
      <c r="K9" s="6" t="s">
        <v>175</v>
      </c>
      <c r="L9" s="6" t="s">
        <v>182</v>
      </c>
      <c r="M9" s="6" t="s">
        <v>193</v>
      </c>
      <c r="N9" s="6" t="s">
        <v>214</v>
      </c>
      <c r="O9" s="6" t="s">
        <v>193</v>
      </c>
      <c r="P9" s="6" t="s">
        <v>243</v>
      </c>
      <c r="Q9" s="6" t="s">
        <v>263</v>
      </c>
      <c r="R9" s="6" t="s">
        <v>277</v>
      </c>
      <c r="S9" s="28" t="s">
        <v>90</v>
      </c>
      <c r="T9" s="6" t="s">
        <v>284</v>
      </c>
      <c r="U9" s="6" t="s">
        <v>313</v>
      </c>
      <c r="V9" s="6" t="s">
        <v>257</v>
      </c>
      <c r="X9" s="6" t="s">
        <v>329</v>
      </c>
      <c r="Y9" s="6" t="s">
        <v>335</v>
      </c>
      <c r="AB9" s="6" t="s">
        <v>329</v>
      </c>
      <c r="AC9" s="6" t="s">
        <v>90</v>
      </c>
      <c r="AD9" s="6" t="s">
        <v>377</v>
      </c>
      <c r="AE9" s="6" t="s">
        <v>329</v>
      </c>
      <c r="AF9" s="6" t="s">
        <v>386</v>
      </c>
      <c r="AG9" s="6" t="s">
        <v>407</v>
      </c>
    </row>
    <row r="10" spans="1:35" s="6" customFormat="1" ht="75">
      <c r="A10" s="8" t="s">
        <v>57</v>
      </c>
      <c r="B10" s="6" t="s">
        <v>416</v>
      </c>
      <c r="C10" s="6" t="s">
        <v>74</v>
      </c>
      <c r="D10" s="6" t="s">
        <v>83</v>
      </c>
      <c r="E10" s="6" t="s">
        <v>95</v>
      </c>
      <c r="F10" s="6" t="s">
        <v>58</v>
      </c>
      <c r="G10" s="6" t="s">
        <v>128</v>
      </c>
      <c r="H10" s="6" t="s">
        <v>149</v>
      </c>
      <c r="I10" s="6" t="s">
        <v>163</v>
      </c>
      <c r="J10" s="6" t="s">
        <v>128</v>
      </c>
      <c r="K10" s="6" t="s">
        <v>128</v>
      </c>
      <c r="L10" s="6" t="s">
        <v>163</v>
      </c>
      <c r="M10" s="6" t="s">
        <v>129</v>
      </c>
      <c r="N10" s="6" t="s">
        <v>210</v>
      </c>
      <c r="O10" s="6" t="s">
        <v>226</v>
      </c>
      <c r="P10" s="6" t="s">
        <v>239</v>
      </c>
      <c r="Q10" s="6" t="s">
        <v>258</v>
      </c>
      <c r="R10" s="6" t="s">
        <v>274</v>
      </c>
      <c r="S10" s="28" t="s">
        <v>430</v>
      </c>
      <c r="T10" s="6" t="s">
        <v>292</v>
      </c>
      <c r="U10" s="6" t="s">
        <v>309</v>
      </c>
      <c r="V10" s="9" t="s">
        <v>461</v>
      </c>
      <c r="X10" s="6" t="s">
        <v>324</v>
      </c>
      <c r="Y10" s="6" t="s">
        <v>338</v>
      </c>
      <c r="Z10" s="6" t="s">
        <v>347</v>
      </c>
      <c r="AA10" s="6" t="s">
        <v>436</v>
      </c>
      <c r="AB10" s="6" t="s">
        <v>362</v>
      </c>
      <c r="AC10" s="6" t="s">
        <v>446</v>
      </c>
      <c r="AD10" s="6" t="s">
        <v>373</v>
      </c>
      <c r="AE10" s="6" t="s">
        <v>373</v>
      </c>
      <c r="AF10" s="6" t="s">
        <v>390</v>
      </c>
      <c r="AG10" s="6" t="s">
        <v>403</v>
      </c>
    </row>
    <row r="11" spans="1:35" s="6" customFormat="1" ht="90">
      <c r="A11" s="8" t="s">
        <v>59</v>
      </c>
      <c r="B11" s="6" t="s">
        <v>415</v>
      </c>
      <c r="C11" s="6" t="s">
        <v>75</v>
      </c>
      <c r="D11" s="6" t="s">
        <v>82</v>
      </c>
      <c r="E11" s="6" t="s">
        <v>96</v>
      </c>
      <c r="F11" s="6" t="s">
        <v>60</v>
      </c>
      <c r="G11" s="6" t="s">
        <v>129</v>
      </c>
      <c r="H11" s="6" t="s">
        <v>150</v>
      </c>
      <c r="I11" s="6" t="s">
        <v>129</v>
      </c>
      <c r="J11" s="6" t="s">
        <v>129</v>
      </c>
      <c r="K11" s="6" t="s">
        <v>129</v>
      </c>
      <c r="L11" s="6" t="s">
        <v>129</v>
      </c>
      <c r="N11" s="6" t="s">
        <v>211</v>
      </c>
      <c r="O11" s="6" t="s">
        <v>227</v>
      </c>
      <c r="P11" s="6" t="s">
        <v>240</v>
      </c>
      <c r="Q11" s="6" t="s">
        <v>259</v>
      </c>
      <c r="R11" s="6" t="s">
        <v>275</v>
      </c>
      <c r="S11" s="28" t="s">
        <v>431</v>
      </c>
      <c r="T11" s="6" t="s">
        <v>293</v>
      </c>
      <c r="U11" s="6" t="s">
        <v>310</v>
      </c>
      <c r="V11" s="6" t="s">
        <v>460</v>
      </c>
      <c r="X11" s="6" t="s">
        <v>325</v>
      </c>
      <c r="Y11" s="6" t="s">
        <v>339</v>
      </c>
      <c r="Z11" s="6" t="s">
        <v>348</v>
      </c>
      <c r="AA11" s="6" t="s">
        <v>437</v>
      </c>
      <c r="AB11" s="6" t="s">
        <v>363</v>
      </c>
      <c r="AC11" s="6" t="s">
        <v>447</v>
      </c>
      <c r="AD11" s="6" t="s">
        <v>374</v>
      </c>
      <c r="AE11" s="6" t="s">
        <v>374</v>
      </c>
      <c r="AF11" s="6" t="s">
        <v>391</v>
      </c>
      <c r="AG11" s="6" t="s">
        <v>404</v>
      </c>
    </row>
    <row r="12" spans="1:35" s="6" customFormat="1" ht="30">
      <c r="A12" s="8" t="s">
        <v>8</v>
      </c>
      <c r="C12" s="6" t="s">
        <v>140</v>
      </c>
      <c r="D12" s="6" t="s">
        <v>80</v>
      </c>
      <c r="E12" s="6" t="s">
        <v>92</v>
      </c>
      <c r="F12" s="6" t="s">
        <v>67</v>
      </c>
      <c r="G12" s="6" t="s">
        <v>124</v>
      </c>
      <c r="H12" s="6" t="s">
        <v>157</v>
      </c>
      <c r="I12" s="6" t="s">
        <v>170</v>
      </c>
      <c r="J12" s="6" t="s">
        <v>172</v>
      </c>
      <c r="K12" s="6" t="s">
        <v>172</v>
      </c>
      <c r="L12" s="6" t="s">
        <v>179</v>
      </c>
      <c r="M12" s="6" t="s">
        <v>198</v>
      </c>
      <c r="N12" s="6" t="s">
        <v>208</v>
      </c>
      <c r="O12" s="6" t="s">
        <v>221</v>
      </c>
      <c r="P12" s="6" t="s">
        <v>234</v>
      </c>
      <c r="Q12" s="6" t="s">
        <v>267</v>
      </c>
      <c r="R12" s="6" t="s">
        <v>280</v>
      </c>
      <c r="S12" s="28" t="s">
        <v>428</v>
      </c>
      <c r="T12" s="6" t="s">
        <v>287</v>
      </c>
      <c r="U12" s="6" t="s">
        <v>297</v>
      </c>
      <c r="W12" s="6" t="s">
        <v>316</v>
      </c>
      <c r="Z12" s="6" t="s">
        <v>353</v>
      </c>
      <c r="AB12" s="6" t="s">
        <v>358</v>
      </c>
      <c r="AC12" s="6" t="s">
        <v>451</v>
      </c>
      <c r="AD12" s="6" t="s">
        <v>280</v>
      </c>
      <c r="AE12" s="6" t="s">
        <v>380</v>
      </c>
      <c r="AG12" s="6" t="s">
        <v>397</v>
      </c>
    </row>
    <row r="13" spans="1:35" s="6" customFormat="1" ht="30">
      <c r="A13" s="8" t="s">
        <v>9</v>
      </c>
      <c r="C13" s="6" t="s">
        <v>139</v>
      </c>
      <c r="E13" s="6" t="s">
        <v>10</v>
      </c>
      <c r="F13" s="6" t="s">
        <v>185</v>
      </c>
      <c r="G13" s="6" t="s">
        <v>184</v>
      </c>
      <c r="R13" s="6" t="s">
        <v>279</v>
      </c>
      <c r="S13" s="28"/>
    </row>
    <row r="14" spans="1:35" s="15" customFormat="1" ht="24.75" customHeight="1">
      <c r="A14" s="14" t="s">
        <v>11</v>
      </c>
      <c r="B14" s="6" t="s">
        <v>12</v>
      </c>
      <c r="C14" s="6" t="s">
        <v>31</v>
      </c>
      <c r="D14" s="6"/>
      <c r="E14" s="6" t="s">
        <v>12</v>
      </c>
      <c r="F14" s="6" t="s">
        <v>68</v>
      </c>
      <c r="G14" s="6" t="s">
        <v>133</v>
      </c>
      <c r="H14" s="6" t="s">
        <v>147</v>
      </c>
      <c r="I14" s="6" t="s">
        <v>133</v>
      </c>
      <c r="J14" s="6" t="s">
        <v>133</v>
      </c>
      <c r="K14" s="6" t="s">
        <v>133</v>
      </c>
      <c r="L14" s="6" t="s">
        <v>133</v>
      </c>
      <c r="M14" s="6" t="s">
        <v>133</v>
      </c>
      <c r="N14" s="6" t="s">
        <v>204</v>
      </c>
      <c r="O14" s="6" t="s">
        <v>33</v>
      </c>
      <c r="P14" s="6" t="s">
        <v>237</v>
      </c>
      <c r="Q14" s="6" t="s">
        <v>251</v>
      </c>
      <c r="R14" s="6" t="s">
        <v>68</v>
      </c>
      <c r="S14" s="28" t="s">
        <v>422</v>
      </c>
      <c r="T14" s="6" t="s">
        <v>289</v>
      </c>
      <c r="U14" s="6" t="s">
        <v>304</v>
      </c>
      <c r="V14" s="6" t="s">
        <v>459</v>
      </c>
      <c r="W14" s="6"/>
      <c r="X14" s="6"/>
      <c r="Y14" s="6"/>
      <c r="Z14" s="6" t="s">
        <v>68</v>
      </c>
      <c r="AA14" s="6"/>
      <c r="AB14" s="6" t="s">
        <v>68</v>
      </c>
      <c r="AC14" s="6" t="s">
        <v>68</v>
      </c>
      <c r="AD14" s="6" t="s">
        <v>147</v>
      </c>
      <c r="AE14" s="6" t="s">
        <v>68</v>
      </c>
      <c r="AF14" s="6" t="s">
        <v>147</v>
      </c>
      <c r="AG14" s="6" t="s">
        <v>399</v>
      </c>
    </row>
    <row r="15" spans="1:35" ht="24.75" customHeight="1">
      <c r="A15" s="7" t="s">
        <v>79</v>
      </c>
      <c r="B15" s="9" t="s">
        <v>38</v>
      </c>
      <c r="C15" s="9" t="s">
        <v>35</v>
      </c>
      <c r="D15" s="9" t="s">
        <v>37</v>
      </c>
      <c r="E15" s="9" t="s">
        <v>38</v>
      </c>
      <c r="G15" s="9" t="s">
        <v>37</v>
      </c>
      <c r="H15" s="9" t="s">
        <v>38</v>
      </c>
      <c r="I15" s="9" t="s">
        <v>36</v>
      </c>
      <c r="J15" s="9" t="s">
        <v>37</v>
      </c>
      <c r="K15" s="9" t="s">
        <v>37</v>
      </c>
      <c r="L15" s="9" t="s">
        <v>36</v>
      </c>
      <c r="M15" s="9" t="s">
        <v>38</v>
      </c>
      <c r="N15" s="9" t="s">
        <v>35</v>
      </c>
      <c r="O15" s="9" t="s">
        <v>35</v>
      </c>
      <c r="P15" s="9" t="s">
        <v>35</v>
      </c>
      <c r="Q15" s="9" t="s">
        <v>36</v>
      </c>
      <c r="S15" s="26" t="s">
        <v>37</v>
      </c>
      <c r="T15" s="9" t="s">
        <v>35</v>
      </c>
      <c r="U15" s="9" t="s">
        <v>36</v>
      </c>
      <c r="V15" s="9" t="s">
        <v>35</v>
      </c>
      <c r="W15" s="9" t="s">
        <v>38</v>
      </c>
      <c r="X15" s="9" t="s">
        <v>38</v>
      </c>
      <c r="Y15" s="9" t="s">
        <v>38</v>
      </c>
      <c r="Z15" s="9" t="s">
        <v>36</v>
      </c>
      <c r="AA15" s="9" t="s">
        <v>35</v>
      </c>
      <c r="AB15" s="9" t="s">
        <v>35</v>
      </c>
      <c r="AC15" s="9" t="s">
        <v>38</v>
      </c>
      <c r="AD15" s="9" t="s">
        <v>38</v>
      </c>
      <c r="AE15" s="9" t="s">
        <v>38</v>
      </c>
      <c r="AF15" s="9" t="s">
        <v>36</v>
      </c>
      <c r="AG15" s="9" t="s">
        <v>35</v>
      </c>
      <c r="AH15"/>
      <c r="AI15"/>
    </row>
    <row r="16" spans="1:35" ht="24.75" customHeight="1">
      <c r="A16" s="7" t="s">
        <v>49</v>
      </c>
      <c r="B16" s="9" t="s">
        <v>85</v>
      </c>
      <c r="C16" s="9" t="s">
        <v>78</v>
      </c>
      <c r="D16" s="9" t="s">
        <v>85</v>
      </c>
      <c r="E16" s="9" t="s">
        <v>99</v>
      </c>
      <c r="F16" s="9" t="s">
        <v>50</v>
      </c>
      <c r="G16" s="9" t="s">
        <v>134</v>
      </c>
      <c r="H16" s="9" t="s">
        <v>153</v>
      </c>
      <c r="I16" s="9" t="s">
        <v>134</v>
      </c>
      <c r="J16" s="9" t="s">
        <v>134</v>
      </c>
      <c r="K16" s="9" t="s">
        <v>134</v>
      </c>
      <c r="L16" s="9" t="s">
        <v>134</v>
      </c>
      <c r="M16" s="9" t="s">
        <v>194</v>
      </c>
      <c r="N16" s="9" t="s">
        <v>153</v>
      </c>
      <c r="O16" s="9" t="s">
        <v>50</v>
      </c>
      <c r="P16" s="9" t="s">
        <v>50</v>
      </c>
      <c r="Q16" s="9" t="s">
        <v>264</v>
      </c>
      <c r="S16" s="26"/>
      <c r="T16" s="9" t="s">
        <v>194</v>
      </c>
      <c r="U16" s="9" t="s">
        <v>264</v>
      </c>
      <c r="V16" s="9" t="s">
        <v>50</v>
      </c>
      <c r="Y16" s="9" t="s">
        <v>153</v>
      </c>
      <c r="Z16" s="9" t="s">
        <v>78</v>
      </c>
      <c r="AA16" s="9" t="s">
        <v>99</v>
      </c>
      <c r="AB16" s="9" t="s">
        <v>78</v>
      </c>
      <c r="AC16" s="9" t="s">
        <v>153</v>
      </c>
      <c r="AD16" s="9" t="s">
        <v>85</v>
      </c>
      <c r="AE16" s="9" t="s">
        <v>85</v>
      </c>
      <c r="AF16" s="9" t="s">
        <v>134</v>
      </c>
      <c r="AG16" s="9" t="s">
        <v>402</v>
      </c>
      <c r="AH16"/>
      <c r="AI16"/>
    </row>
    <row r="17" spans="1:35" ht="24.75" customHeight="1">
      <c r="A17" s="7" t="s">
        <v>86</v>
      </c>
      <c r="B17" s="9" t="s">
        <v>100</v>
      </c>
      <c r="C17" s="9" t="s">
        <v>88</v>
      </c>
      <c r="D17" s="9" t="s">
        <v>87</v>
      </c>
      <c r="E17" s="9" t="s">
        <v>100</v>
      </c>
      <c r="G17" s="9" t="s">
        <v>136</v>
      </c>
      <c r="H17" s="9" t="s">
        <v>154</v>
      </c>
      <c r="I17" s="9" t="s">
        <v>168</v>
      </c>
      <c r="J17" s="9" t="s">
        <v>136</v>
      </c>
      <c r="K17" s="9" t="s">
        <v>136</v>
      </c>
      <c r="L17" s="9" t="s">
        <v>168</v>
      </c>
      <c r="M17" s="9" t="s">
        <v>195</v>
      </c>
      <c r="N17" s="9" t="s">
        <v>215</v>
      </c>
      <c r="O17" s="9" t="s">
        <v>230</v>
      </c>
      <c r="P17" s="9" t="s">
        <v>230</v>
      </c>
      <c r="Q17" s="9" t="s">
        <v>265</v>
      </c>
      <c r="S17" s="26"/>
      <c r="T17" s="9" t="s">
        <v>230</v>
      </c>
      <c r="U17" s="9" t="s">
        <v>265</v>
      </c>
      <c r="V17" s="9" t="s">
        <v>88</v>
      </c>
      <c r="W17" s="9" t="s">
        <v>100</v>
      </c>
      <c r="Y17" s="9" t="s">
        <v>100</v>
      </c>
      <c r="Z17" s="9" t="s">
        <v>265</v>
      </c>
      <c r="AA17" s="9" t="s">
        <v>88</v>
      </c>
      <c r="AB17" s="9" t="s">
        <v>88</v>
      </c>
      <c r="AC17" s="9" t="s">
        <v>100</v>
      </c>
      <c r="AD17" s="9" t="s">
        <v>100</v>
      </c>
      <c r="AE17" s="9" t="s">
        <v>100</v>
      </c>
      <c r="AF17" s="9" t="s">
        <v>265</v>
      </c>
      <c r="AG17" s="9" t="s">
        <v>88</v>
      </c>
      <c r="AH17"/>
      <c r="AI17"/>
    </row>
    <row r="18" spans="1:35" ht="24.75" customHeight="1">
      <c r="A18" s="7" t="s">
        <v>103</v>
      </c>
      <c r="B18" s="9" t="s">
        <v>109</v>
      </c>
      <c r="C18" s="9" t="s">
        <v>106</v>
      </c>
      <c r="D18" s="9" t="s">
        <v>106</v>
      </c>
      <c r="E18" s="9" t="s">
        <v>104</v>
      </c>
      <c r="G18" s="9" t="s">
        <v>135</v>
      </c>
      <c r="H18" s="9" t="s">
        <v>135</v>
      </c>
      <c r="I18" s="9" t="s">
        <v>135</v>
      </c>
      <c r="J18" s="9" t="s">
        <v>135</v>
      </c>
      <c r="K18" s="9" t="s">
        <v>135</v>
      </c>
      <c r="L18" s="9" t="s">
        <v>135</v>
      </c>
      <c r="M18" s="9" t="s">
        <v>196</v>
      </c>
      <c r="N18" s="9" t="s">
        <v>135</v>
      </c>
      <c r="O18" s="9" t="s">
        <v>135</v>
      </c>
      <c r="P18" s="9" t="s">
        <v>135</v>
      </c>
      <c r="Q18" s="9" t="s">
        <v>135</v>
      </c>
      <c r="S18" s="26" t="s">
        <v>135</v>
      </c>
      <c r="T18" s="9" t="s">
        <v>135</v>
      </c>
      <c r="U18" s="9" t="s">
        <v>135</v>
      </c>
      <c r="V18" s="9" t="s">
        <v>135</v>
      </c>
      <c r="W18" s="9" t="s">
        <v>104</v>
      </c>
      <c r="X18" s="9" t="s">
        <v>196</v>
      </c>
      <c r="Y18" s="9" t="s">
        <v>196</v>
      </c>
      <c r="Z18" s="9" t="s">
        <v>135</v>
      </c>
      <c r="AA18" s="9" t="s">
        <v>135</v>
      </c>
      <c r="AB18" s="9" t="s">
        <v>106</v>
      </c>
      <c r="AC18" s="9" t="s">
        <v>450</v>
      </c>
      <c r="AD18" s="9" t="s">
        <v>196</v>
      </c>
      <c r="AE18" s="9" t="s">
        <v>196</v>
      </c>
      <c r="AF18" s="9" t="s">
        <v>135</v>
      </c>
      <c r="AG18" s="9" t="s">
        <v>106</v>
      </c>
      <c r="AH18"/>
      <c r="AI18"/>
    </row>
    <row r="19" spans="1:35" ht="24.75" customHeight="1">
      <c r="A19" s="7" t="s">
        <v>110</v>
      </c>
      <c r="D19" s="9" t="s">
        <v>113</v>
      </c>
      <c r="S19" s="26"/>
      <c r="V19" s="9" t="s">
        <v>88</v>
      </c>
      <c r="Z19" s="9" t="s">
        <v>351</v>
      </c>
      <c r="AF19" s="9" t="s">
        <v>351</v>
      </c>
      <c r="AH19"/>
      <c r="AI19"/>
    </row>
    <row r="20" spans="1:35" ht="24.75" customHeight="1">
      <c r="A20" s="7" t="s">
        <v>111</v>
      </c>
      <c r="C20" s="9" t="s">
        <v>108</v>
      </c>
      <c r="D20" s="9" t="s">
        <v>112</v>
      </c>
      <c r="G20" s="9" t="s">
        <v>112</v>
      </c>
      <c r="I20" s="9" t="s">
        <v>112</v>
      </c>
      <c r="J20" s="9" t="s">
        <v>112</v>
      </c>
      <c r="K20" s="9" t="s">
        <v>112</v>
      </c>
      <c r="L20" s="9" t="s">
        <v>112</v>
      </c>
      <c r="M20" s="9" t="s">
        <v>112</v>
      </c>
      <c r="N20" s="9" t="s">
        <v>216</v>
      </c>
      <c r="P20" s="9" t="s">
        <v>112</v>
      </c>
      <c r="Q20" s="9" t="s">
        <v>112</v>
      </c>
      <c r="S20" s="26"/>
      <c r="U20" s="9" t="s">
        <v>112</v>
      </c>
      <c r="V20" s="9" t="s">
        <v>112</v>
      </c>
      <c r="Z20" s="9" t="s">
        <v>112</v>
      </c>
      <c r="AB20" s="9" t="s">
        <v>108</v>
      </c>
      <c r="AF20" s="9" t="s">
        <v>112</v>
      </c>
      <c r="AG20" s="9" t="s">
        <v>108</v>
      </c>
      <c r="AH20"/>
      <c r="AI20"/>
    </row>
    <row r="21" spans="1:35" ht="24.75" customHeight="1">
      <c r="A21" s="7" t="s">
        <v>107</v>
      </c>
      <c r="C21" s="9" t="s">
        <v>108</v>
      </c>
      <c r="E21" s="9" t="s">
        <v>26</v>
      </c>
      <c r="F21" s="9" t="s">
        <v>26</v>
      </c>
      <c r="G21" s="9" t="s">
        <v>26</v>
      </c>
      <c r="I21" s="9" t="s">
        <v>26</v>
      </c>
      <c r="J21" s="9" t="s">
        <v>26</v>
      </c>
      <c r="K21" s="9" t="s">
        <v>26</v>
      </c>
      <c r="L21" s="9" t="s">
        <v>26</v>
      </c>
      <c r="N21" s="9" t="s">
        <v>217</v>
      </c>
      <c r="O21" s="9" t="s">
        <v>217</v>
      </c>
      <c r="S21" s="26"/>
      <c r="V21" s="9" t="s">
        <v>108</v>
      </c>
      <c r="W21" s="9" t="s">
        <v>26</v>
      </c>
      <c r="AB21" s="9" t="s">
        <v>108</v>
      </c>
      <c r="AG21" s="9" t="s">
        <v>108</v>
      </c>
      <c r="AH21"/>
      <c r="AI21"/>
    </row>
    <row r="22" spans="1:35" ht="24.75" customHeight="1">
      <c r="A22" s="7" t="s">
        <v>101</v>
      </c>
      <c r="B22" s="9" t="s">
        <v>417</v>
      </c>
      <c r="C22" s="9" t="s">
        <v>26</v>
      </c>
      <c r="D22" s="9" t="s">
        <v>87</v>
      </c>
      <c r="E22" s="9" t="s">
        <v>102</v>
      </c>
      <c r="G22" s="9" t="s">
        <v>138</v>
      </c>
      <c r="H22" s="9" t="s">
        <v>102</v>
      </c>
      <c r="I22" s="9" t="s">
        <v>102</v>
      </c>
      <c r="J22" s="9" t="s">
        <v>138</v>
      </c>
      <c r="K22" s="9" t="s">
        <v>138</v>
      </c>
      <c r="L22" s="9" t="s">
        <v>102</v>
      </c>
      <c r="M22" s="9" t="s">
        <v>102</v>
      </c>
      <c r="N22" s="9" t="s">
        <v>218</v>
      </c>
      <c r="O22" s="9" t="s">
        <v>231</v>
      </c>
      <c r="P22" s="9" t="s">
        <v>244</v>
      </c>
      <c r="S22" s="29" t="s">
        <v>425</v>
      </c>
      <c r="U22" s="9" t="s">
        <v>314</v>
      </c>
      <c r="V22" s="9" t="s">
        <v>465</v>
      </c>
      <c r="W22" s="9" t="s">
        <v>102</v>
      </c>
      <c r="AA22" s="9" t="s">
        <v>88</v>
      </c>
      <c r="AB22" s="9" t="s">
        <v>26</v>
      </c>
      <c r="AE22" s="9" t="s">
        <v>382</v>
      </c>
      <c r="AG22" s="9" t="s">
        <v>26</v>
      </c>
      <c r="AH22"/>
      <c r="AI22"/>
    </row>
    <row r="23" spans="1:35" ht="24.75" customHeight="1">
      <c r="A23" s="7" t="s">
        <v>105</v>
      </c>
      <c r="B23" s="9" t="s">
        <v>155</v>
      </c>
      <c r="C23" s="9" t="s">
        <v>109</v>
      </c>
      <c r="D23" s="9" t="s">
        <v>106</v>
      </c>
      <c r="E23" s="9" t="s">
        <v>155</v>
      </c>
      <c r="G23" s="9" t="s">
        <v>137</v>
      </c>
      <c r="H23" s="9" t="s">
        <v>156</v>
      </c>
      <c r="I23" s="9" t="s">
        <v>137</v>
      </c>
      <c r="J23" s="9" t="s">
        <v>137</v>
      </c>
      <c r="K23" s="9" t="s">
        <v>137</v>
      </c>
      <c r="L23" s="9" t="s">
        <v>137</v>
      </c>
      <c r="M23" s="9" t="s">
        <v>197</v>
      </c>
      <c r="N23" s="9" t="s">
        <v>109</v>
      </c>
      <c r="O23" s="9" t="s">
        <v>109</v>
      </c>
      <c r="P23" s="9" t="s">
        <v>109</v>
      </c>
      <c r="Q23" s="9" t="s">
        <v>266</v>
      </c>
      <c r="S23" s="26" t="s">
        <v>109</v>
      </c>
      <c r="V23" s="9" t="s">
        <v>464</v>
      </c>
      <c r="W23" s="9" t="s">
        <v>155</v>
      </c>
      <c r="Y23" s="9" t="s">
        <v>155</v>
      </c>
      <c r="AA23" s="9" t="s">
        <v>109</v>
      </c>
      <c r="AB23" s="9" t="s">
        <v>109</v>
      </c>
      <c r="AD23" s="9" t="s">
        <v>155</v>
      </c>
      <c r="AE23" s="9" t="s">
        <v>155</v>
      </c>
      <c r="AG23" s="9" t="s">
        <v>109</v>
      </c>
      <c r="AH23"/>
      <c r="AI23"/>
    </row>
    <row r="24" spans="1:35" ht="24.75" customHeight="1">
      <c r="A24" s="7" t="s">
        <v>38</v>
      </c>
      <c r="B24" s="9" t="s">
        <v>410</v>
      </c>
      <c r="C24" s="9" t="s">
        <v>73</v>
      </c>
      <c r="D24" s="9" t="s">
        <v>39</v>
      </c>
      <c r="E24" s="9" t="s">
        <v>93</v>
      </c>
      <c r="F24" s="9" t="s">
        <v>61</v>
      </c>
      <c r="G24" s="9" t="s">
        <v>126</v>
      </c>
      <c r="H24" s="9" t="s">
        <v>146</v>
      </c>
      <c r="I24" s="9" t="s">
        <v>160</v>
      </c>
      <c r="J24" s="9" t="s">
        <v>126</v>
      </c>
      <c r="K24" s="9" t="s">
        <v>126</v>
      </c>
      <c r="L24" s="9" t="s">
        <v>180</v>
      </c>
      <c r="M24" s="9" t="s">
        <v>192</v>
      </c>
      <c r="N24" s="9" t="s">
        <v>203</v>
      </c>
      <c r="O24" s="9" t="s">
        <v>222</v>
      </c>
      <c r="Q24" s="9" t="s">
        <v>250</v>
      </c>
      <c r="R24" s="9" t="s">
        <v>269</v>
      </c>
      <c r="S24" s="26" t="s">
        <v>421</v>
      </c>
      <c r="T24" s="9" t="s">
        <v>282</v>
      </c>
      <c r="U24" s="9" t="s">
        <v>303</v>
      </c>
      <c r="V24" s="9" t="s">
        <v>454</v>
      </c>
      <c r="W24" s="9" t="s">
        <v>93</v>
      </c>
      <c r="X24" s="9" t="s">
        <v>321</v>
      </c>
      <c r="Y24" s="6" t="s">
        <v>334</v>
      </c>
      <c r="Z24" t="s">
        <v>343</v>
      </c>
      <c r="AA24"/>
      <c r="AB24" t="s">
        <v>360</v>
      </c>
      <c r="AC24" t="s">
        <v>444</v>
      </c>
      <c r="AD24" t="s">
        <v>370</v>
      </c>
      <c r="AE24" t="s">
        <v>370</v>
      </c>
      <c r="AF24" t="s">
        <v>388</v>
      </c>
      <c r="AG24" t="s">
        <v>398</v>
      </c>
      <c r="AH24"/>
      <c r="AI24"/>
    </row>
    <row r="25" spans="1:35" ht="24.75" customHeight="1">
      <c r="A25" s="7" t="s">
        <v>35</v>
      </c>
      <c r="B25" s="9" t="s">
        <v>411</v>
      </c>
      <c r="C25" s="9" t="s">
        <v>33</v>
      </c>
      <c r="D25" s="9" t="s">
        <v>33</v>
      </c>
      <c r="E25" s="9" t="s">
        <v>94</v>
      </c>
      <c r="F25" s="9" t="s">
        <v>62</v>
      </c>
      <c r="G25" s="9" t="s">
        <v>127</v>
      </c>
      <c r="H25" s="9" t="s">
        <v>148</v>
      </c>
      <c r="I25" s="9" t="s">
        <v>161</v>
      </c>
      <c r="J25" s="9" t="s">
        <v>127</v>
      </c>
      <c r="K25" s="9" t="s">
        <v>127</v>
      </c>
      <c r="L25" s="9" t="s">
        <v>161</v>
      </c>
      <c r="N25" s="9" t="s">
        <v>205</v>
      </c>
      <c r="O25" s="9" t="s">
        <v>205</v>
      </c>
      <c r="P25" s="9" t="s">
        <v>205</v>
      </c>
      <c r="Q25" s="9" t="s">
        <v>252</v>
      </c>
      <c r="R25" s="9" t="s">
        <v>205</v>
      </c>
      <c r="S25" s="26"/>
      <c r="T25" s="9" t="s">
        <v>205</v>
      </c>
      <c r="U25" s="9" t="s">
        <v>305</v>
      </c>
      <c r="V25" s="9" t="s">
        <v>458</v>
      </c>
      <c r="W25" s="9" t="s">
        <v>94</v>
      </c>
      <c r="X25" s="9" t="s">
        <v>205</v>
      </c>
      <c r="Y25" s="9" t="s">
        <v>305</v>
      </c>
      <c r="Z25" s="9" t="s">
        <v>305</v>
      </c>
      <c r="AA25" s="9" t="s">
        <v>433</v>
      </c>
      <c r="AB25" s="9" t="s">
        <v>205</v>
      </c>
      <c r="AC25" s="9" t="s">
        <v>205</v>
      </c>
      <c r="AD25" s="9" t="s">
        <v>394</v>
      </c>
      <c r="AE25" s="9" t="s">
        <v>394</v>
      </c>
      <c r="AF25" s="9" t="s">
        <v>394</v>
      </c>
      <c r="AG25" s="9" t="s">
        <v>205</v>
      </c>
      <c r="AH25"/>
      <c r="AI25"/>
    </row>
    <row r="26" spans="1:35" ht="24.75" customHeight="1">
      <c r="A26" s="7" t="s">
        <v>117</v>
      </c>
      <c r="C26" s="9" t="s">
        <v>120</v>
      </c>
      <c r="D26" s="9" t="s">
        <v>118</v>
      </c>
      <c r="E26" s="9" t="s">
        <v>119</v>
      </c>
      <c r="F26" s="9" t="s">
        <v>121</v>
      </c>
      <c r="G26" s="9" t="s">
        <v>122</v>
      </c>
      <c r="H26" s="9" t="s">
        <v>145</v>
      </c>
      <c r="I26" s="9" t="s">
        <v>169</v>
      </c>
      <c r="J26" s="9" t="s">
        <v>169</v>
      </c>
      <c r="K26" s="9" t="s">
        <v>169</v>
      </c>
      <c r="L26" s="9" t="s">
        <v>181</v>
      </c>
      <c r="M26" s="9" t="s">
        <v>169</v>
      </c>
      <c r="N26" s="9" t="s">
        <v>202</v>
      </c>
      <c r="O26" s="9" t="s">
        <v>224</v>
      </c>
      <c r="P26" s="9" t="s">
        <v>224</v>
      </c>
      <c r="R26" s="9" t="s">
        <v>272</v>
      </c>
      <c r="S26" s="26"/>
      <c r="T26" s="9" t="s">
        <v>285</v>
      </c>
      <c r="W26" s="9" t="s">
        <v>119</v>
      </c>
      <c r="X26" s="9" t="s">
        <v>119</v>
      </c>
      <c r="Z26" s="9" t="s">
        <v>354</v>
      </c>
      <c r="AB26" s="9" t="s">
        <v>357</v>
      </c>
      <c r="AD26" s="9" t="s">
        <v>357</v>
      </c>
      <c r="AE26" s="9" t="s">
        <v>357</v>
      </c>
      <c r="AF26" s="9" t="s">
        <v>383</v>
      </c>
      <c r="AG26" s="9" t="s">
        <v>384</v>
      </c>
      <c r="AH26"/>
      <c r="AI26"/>
    </row>
    <row r="27" spans="1:35" ht="24.75" customHeight="1">
      <c r="A27" s="7" t="s">
        <v>36</v>
      </c>
      <c r="B27" s="9" t="s">
        <v>40</v>
      </c>
      <c r="C27" s="9" t="s">
        <v>33</v>
      </c>
      <c r="D27" s="9" t="s">
        <v>40</v>
      </c>
      <c r="E27" s="9" t="s">
        <v>26</v>
      </c>
      <c r="F27" s="9" t="s">
        <v>66</v>
      </c>
      <c r="G27" s="9" t="s">
        <v>33</v>
      </c>
      <c r="H27" s="9" t="s">
        <v>31</v>
      </c>
      <c r="I27" s="9" t="s">
        <v>33</v>
      </c>
      <c r="J27" s="9" t="s">
        <v>33</v>
      </c>
      <c r="K27" s="9" t="s">
        <v>33</v>
      </c>
      <c r="L27" s="9" t="s">
        <v>183</v>
      </c>
      <c r="N27" s="9" t="s">
        <v>209</v>
      </c>
      <c r="O27" s="9" t="s">
        <v>225</v>
      </c>
      <c r="P27" s="9" t="s">
        <v>238</v>
      </c>
      <c r="Q27" s="9" t="s">
        <v>260</v>
      </c>
      <c r="R27" s="9" t="s">
        <v>278</v>
      </c>
      <c r="S27" s="26"/>
      <c r="T27" s="9" t="s">
        <v>291</v>
      </c>
      <c r="V27" s="9" t="s">
        <v>455</v>
      </c>
      <c r="W27" s="9" t="s">
        <v>26</v>
      </c>
      <c r="X27" s="9" t="s">
        <v>328</v>
      </c>
      <c r="Y27" s="9" t="s">
        <v>337</v>
      </c>
      <c r="Z27" s="9" t="s">
        <v>337</v>
      </c>
      <c r="AA27" s="9" t="s">
        <v>434</v>
      </c>
      <c r="AB27" s="9" t="s">
        <v>278</v>
      </c>
      <c r="AD27" s="9" t="s">
        <v>372</v>
      </c>
      <c r="AE27" s="9" t="s">
        <v>372</v>
      </c>
      <c r="AF27" s="9" t="s">
        <v>33</v>
      </c>
      <c r="AG27" s="9" t="s">
        <v>401</v>
      </c>
      <c r="AH27"/>
      <c r="AI27"/>
    </row>
    <row r="28" spans="1:35" ht="24.75" customHeight="1">
      <c r="A28" s="7" t="s">
        <v>37</v>
      </c>
      <c r="C28" s="9" t="s">
        <v>34</v>
      </c>
      <c r="D28" s="9" t="s">
        <v>81</v>
      </c>
      <c r="E28" s="9" t="s">
        <v>26</v>
      </c>
      <c r="F28" s="9" t="s">
        <v>26</v>
      </c>
      <c r="N28" s="9" t="s">
        <v>206</v>
      </c>
      <c r="O28" s="9" t="s">
        <v>232</v>
      </c>
      <c r="P28" s="9" t="s">
        <v>81</v>
      </c>
      <c r="R28" s="9" t="s">
        <v>26</v>
      </c>
      <c r="S28" s="26" t="s">
        <v>429</v>
      </c>
      <c r="T28" s="9" t="s">
        <v>283</v>
      </c>
      <c r="V28" s="9" t="s">
        <v>456</v>
      </c>
      <c r="W28" s="9" t="s">
        <v>26</v>
      </c>
      <c r="AG28" s="9" t="s">
        <v>283</v>
      </c>
      <c r="AH28"/>
      <c r="AI28"/>
    </row>
    <row r="29" spans="1:35" ht="24.75" customHeight="1">
      <c r="A29" s="7" t="s">
        <v>189</v>
      </c>
      <c r="B29" s="9" t="s">
        <v>414</v>
      </c>
      <c r="D29" s="9" t="s">
        <v>190</v>
      </c>
      <c r="M29" s="9" t="s">
        <v>248</v>
      </c>
      <c r="N29" s="9" t="s">
        <v>201</v>
      </c>
      <c r="O29" s="9" t="s">
        <v>190</v>
      </c>
      <c r="P29" s="9" t="s">
        <v>190</v>
      </c>
      <c r="Q29" s="9" t="s">
        <v>302</v>
      </c>
      <c r="R29" s="9" t="s">
        <v>190</v>
      </c>
      <c r="S29" s="26" t="s">
        <v>424</v>
      </c>
      <c r="T29" s="9" t="s">
        <v>288</v>
      </c>
      <c r="U29" s="9" t="s">
        <v>301</v>
      </c>
      <c r="V29" s="9" t="s">
        <v>457</v>
      </c>
      <c r="Y29" s="9" t="s">
        <v>301</v>
      </c>
      <c r="AB29" s="9" t="s">
        <v>359</v>
      </c>
      <c r="AC29" s="9" t="s">
        <v>190</v>
      </c>
      <c r="AD29" s="9" t="s">
        <v>378</v>
      </c>
      <c r="AE29" s="9" t="s">
        <v>378</v>
      </c>
      <c r="AF29" s="9" t="s">
        <v>190</v>
      </c>
      <c r="AG29" s="9" t="s">
        <v>190</v>
      </c>
      <c r="AH29"/>
      <c r="AI29"/>
    </row>
    <row r="30" spans="1:35" ht="24.75" customHeight="1">
      <c r="A30" s="7" t="s">
        <v>1</v>
      </c>
      <c r="B30" s="9" t="s">
        <v>2</v>
      </c>
      <c r="C30" s="9" t="s">
        <v>20</v>
      </c>
      <c r="D30" s="9" t="s">
        <v>20</v>
      </c>
      <c r="E30" s="9" t="s">
        <v>2</v>
      </c>
      <c r="F30" s="9" t="s">
        <v>63</v>
      </c>
      <c r="H30" s="9" t="s">
        <v>2</v>
      </c>
      <c r="I30" s="9" t="s">
        <v>20</v>
      </c>
      <c r="J30" s="9" t="s">
        <v>20</v>
      </c>
      <c r="K30" s="9" t="s">
        <v>20</v>
      </c>
      <c r="L30" s="9" t="s">
        <v>20</v>
      </c>
      <c r="M30" s="9" t="s">
        <v>20</v>
      </c>
      <c r="N30" s="9" t="s">
        <v>219</v>
      </c>
      <c r="O30" s="9" t="s">
        <v>219</v>
      </c>
      <c r="P30" s="9" t="s">
        <v>219</v>
      </c>
      <c r="Q30" s="9" t="s">
        <v>219</v>
      </c>
      <c r="R30" s="9" t="s">
        <v>219</v>
      </c>
      <c r="S30" s="26" t="s">
        <v>2</v>
      </c>
      <c r="T30" s="9" t="s">
        <v>2</v>
      </c>
      <c r="V30" s="9" t="s">
        <v>20</v>
      </c>
      <c r="W30" s="9" t="s">
        <v>2</v>
      </c>
      <c r="X30" s="9" t="s">
        <v>2</v>
      </c>
      <c r="Y30" s="9" t="s">
        <v>2</v>
      </c>
      <c r="AA30" s="9" t="s">
        <v>2</v>
      </c>
      <c r="AB30" s="9" t="s">
        <v>20</v>
      </c>
      <c r="AC30" s="9" t="s">
        <v>2</v>
      </c>
      <c r="AD30" s="9" t="s">
        <v>2</v>
      </c>
      <c r="AE30" s="9" t="s">
        <v>2</v>
      </c>
      <c r="AF30" s="9" t="s">
        <v>20</v>
      </c>
      <c r="AG30" s="9" t="s">
        <v>20</v>
      </c>
      <c r="AH30"/>
      <c r="AI30"/>
    </row>
    <row r="31" spans="1:35" ht="24.75" customHeight="1">
      <c r="A31" s="7" t="s">
        <v>45</v>
      </c>
      <c r="C31" s="9">
        <v>8</v>
      </c>
      <c r="D31" s="9">
        <v>5</v>
      </c>
      <c r="F31" s="9">
        <v>5</v>
      </c>
      <c r="G31" s="9">
        <v>5</v>
      </c>
      <c r="I31" s="9">
        <v>5</v>
      </c>
      <c r="J31" s="9">
        <v>5</v>
      </c>
      <c r="K31" s="9">
        <v>5</v>
      </c>
      <c r="L31" s="9">
        <v>5</v>
      </c>
      <c r="M31" s="9">
        <v>5</v>
      </c>
      <c r="N31" s="9">
        <v>8</v>
      </c>
      <c r="O31" s="9">
        <v>8</v>
      </c>
      <c r="P31" s="9">
        <v>8</v>
      </c>
      <c r="Q31" s="9">
        <v>5</v>
      </c>
      <c r="R31" s="9">
        <v>5</v>
      </c>
      <c r="S31" s="26"/>
      <c r="U31" s="9">
        <v>5</v>
      </c>
      <c r="V31" s="9">
        <v>8</v>
      </c>
      <c r="Z31" s="9">
        <v>5</v>
      </c>
      <c r="AB31" s="9">
        <v>8</v>
      </c>
      <c r="AF31" s="9">
        <v>5</v>
      </c>
      <c r="AG31" s="9">
        <v>8</v>
      </c>
      <c r="AH31"/>
      <c r="AI31"/>
    </row>
    <row r="32" spans="1:35" ht="24.75" customHeight="1">
      <c r="A32" s="7" t="s">
        <v>22</v>
      </c>
      <c r="B32" s="9" t="s">
        <v>412</v>
      </c>
      <c r="C32" s="9" t="s">
        <v>24</v>
      </c>
      <c r="D32" s="9" t="s">
        <v>43</v>
      </c>
      <c r="E32" s="9" t="s">
        <v>25</v>
      </c>
      <c r="F32" s="9" t="s">
        <v>64</v>
      </c>
      <c r="G32" s="9" t="s">
        <v>71</v>
      </c>
      <c r="H32" s="9" t="s">
        <v>144</v>
      </c>
      <c r="I32" s="9" t="s">
        <v>177</v>
      </c>
      <c r="J32" s="9" t="s">
        <v>177</v>
      </c>
      <c r="K32" s="9" t="s">
        <v>177</v>
      </c>
      <c r="L32" s="9" t="s">
        <v>44</v>
      </c>
      <c r="M32" s="9" t="s">
        <v>188</v>
      </c>
      <c r="N32" s="9" t="s">
        <v>65</v>
      </c>
      <c r="O32" s="9" t="s">
        <v>21</v>
      </c>
      <c r="P32" s="9" t="s">
        <v>235</v>
      </c>
      <c r="Q32" s="9" t="s">
        <v>246</v>
      </c>
      <c r="R32" s="9" t="s">
        <v>270</v>
      </c>
      <c r="S32" s="26" t="s">
        <v>423</v>
      </c>
      <c r="T32" s="9" t="s">
        <v>72</v>
      </c>
      <c r="U32" s="9" t="s">
        <v>306</v>
      </c>
      <c r="W32" s="9" t="s">
        <v>25</v>
      </c>
      <c r="X32" s="9" t="s">
        <v>322</v>
      </c>
      <c r="Y32" s="9" t="s">
        <v>64</v>
      </c>
      <c r="Z32" s="9" t="s">
        <v>345</v>
      </c>
      <c r="AA32" s="9" t="s">
        <v>435</v>
      </c>
      <c r="AB32" s="9" t="s">
        <v>361</v>
      </c>
      <c r="AC32" s="9" t="s">
        <v>445</v>
      </c>
      <c r="AD32" s="9" t="s">
        <v>379</v>
      </c>
      <c r="AE32" s="9" t="s">
        <v>381</v>
      </c>
      <c r="AF32" s="9" t="s">
        <v>395</v>
      </c>
      <c r="AG32" s="9" t="s">
        <v>400</v>
      </c>
      <c r="AH32"/>
      <c r="AI32"/>
    </row>
    <row r="33" spans="1:35" ht="24.75" customHeight="1">
      <c r="A33" s="7" t="s">
        <v>23</v>
      </c>
      <c r="B33" s="9" t="s">
        <v>413</v>
      </c>
      <c r="C33" s="9" t="s">
        <v>21</v>
      </c>
      <c r="D33" s="9" t="s">
        <v>44</v>
      </c>
      <c r="E33" s="9" t="s">
        <v>72</v>
      </c>
      <c r="F33" s="9" t="s">
        <v>65</v>
      </c>
      <c r="G33" s="9" t="s">
        <v>70</v>
      </c>
      <c r="H33" s="9" t="s">
        <v>144</v>
      </c>
      <c r="I33" s="9" t="s">
        <v>162</v>
      </c>
      <c r="J33" s="9" t="s">
        <v>162</v>
      </c>
      <c r="K33" s="9" t="s">
        <v>162</v>
      </c>
      <c r="L33" s="9" t="s">
        <v>178</v>
      </c>
      <c r="M33" s="9" t="s">
        <v>187</v>
      </c>
      <c r="N33" s="9" t="s">
        <v>207</v>
      </c>
      <c r="O33" s="9" t="s">
        <v>223</v>
      </c>
      <c r="P33" s="9" t="s">
        <v>236</v>
      </c>
      <c r="Q33" s="9" t="s">
        <v>247</v>
      </c>
      <c r="R33" s="9" t="s">
        <v>271</v>
      </c>
      <c r="S33" s="26"/>
      <c r="U33" s="9" t="s">
        <v>307</v>
      </c>
      <c r="W33" s="9" t="s">
        <v>72</v>
      </c>
      <c r="X33" s="9" t="s">
        <v>323</v>
      </c>
      <c r="Y33" s="9" t="s">
        <v>333</v>
      </c>
      <c r="Z33" s="9" t="s">
        <v>344</v>
      </c>
      <c r="AB33" s="9" t="s">
        <v>21</v>
      </c>
      <c r="AF33" s="9">
        <v>45</v>
      </c>
      <c r="AG33" s="9" t="s">
        <v>21</v>
      </c>
      <c r="AH33"/>
      <c r="AI33"/>
    </row>
    <row r="34" spans="1:35" s="21" customFormat="1" ht="24.75" customHeight="1">
      <c r="A34" s="19" t="s">
        <v>3</v>
      </c>
      <c r="B34" s="20"/>
      <c r="C34" s="20">
        <v>250</v>
      </c>
      <c r="D34" s="20">
        <v>800</v>
      </c>
      <c r="E34" s="20">
        <v>250</v>
      </c>
      <c r="F34" s="20">
        <v>60</v>
      </c>
      <c r="G34" s="20">
        <v>300</v>
      </c>
      <c r="H34" s="20">
        <v>800</v>
      </c>
      <c r="I34" s="20">
        <v>300</v>
      </c>
      <c r="J34" s="20">
        <v>300</v>
      </c>
      <c r="K34" s="20">
        <v>300</v>
      </c>
      <c r="L34" s="20">
        <v>300</v>
      </c>
      <c r="M34" s="20">
        <v>300</v>
      </c>
      <c r="N34" s="20">
        <v>30</v>
      </c>
      <c r="O34" s="20">
        <v>3</v>
      </c>
      <c r="P34" s="20">
        <v>6</v>
      </c>
      <c r="Q34" s="20">
        <v>100</v>
      </c>
      <c r="R34" s="20">
        <v>200</v>
      </c>
      <c r="S34" s="26">
        <v>1</v>
      </c>
      <c r="T34" s="20">
        <v>3</v>
      </c>
      <c r="U34" s="20">
        <v>1000</v>
      </c>
      <c r="V34" s="20">
        <v>35</v>
      </c>
      <c r="W34" s="20">
        <v>300</v>
      </c>
      <c r="X34" s="20">
        <v>250</v>
      </c>
      <c r="Y34" s="20">
        <v>200</v>
      </c>
      <c r="Z34" s="20">
        <v>350</v>
      </c>
      <c r="AA34" s="20">
        <v>6</v>
      </c>
      <c r="AB34" s="20">
        <v>150</v>
      </c>
      <c r="AC34" s="20">
        <v>0.03</v>
      </c>
      <c r="AD34" s="20">
        <v>120</v>
      </c>
      <c r="AE34" s="20">
        <v>120</v>
      </c>
      <c r="AF34" s="20">
        <v>800</v>
      </c>
      <c r="AG34" s="20">
        <v>300</v>
      </c>
    </row>
    <row r="35" spans="1:35" s="5" customFormat="1">
      <c r="B35" s="9"/>
      <c r="C35" s="9"/>
      <c r="D35" s="9"/>
      <c r="E35" s="9"/>
      <c r="F35" s="9"/>
      <c r="G35" s="9"/>
      <c r="H35" s="9"/>
      <c r="I35" s="9"/>
      <c r="J35" s="9"/>
      <c r="K35" s="9"/>
      <c r="L35" s="9"/>
      <c r="M35" s="9"/>
      <c r="N35" s="9"/>
      <c r="O35" s="9"/>
      <c r="P35" s="9"/>
      <c r="Q35" s="9"/>
      <c r="R35" s="9"/>
      <c r="S35" s="30"/>
      <c r="T35" s="9"/>
      <c r="U35" s="9"/>
      <c r="V35" s="9"/>
      <c r="W35" s="9"/>
      <c r="X35" s="9"/>
      <c r="Y35" s="9"/>
      <c r="Z35" s="9"/>
      <c r="AA35" s="9"/>
      <c r="AB35" s="9"/>
      <c r="AC35" s="9"/>
      <c r="AD35" s="9"/>
      <c r="AE35" s="9"/>
      <c r="AF35" s="9"/>
      <c r="AG35" s="9"/>
      <c r="AH35" s="9"/>
      <c r="AI35" s="9"/>
    </row>
    <row r="36" spans="1:35" s="5" customFormat="1">
      <c r="B36" s="9"/>
      <c r="C36" s="9"/>
      <c r="D36" s="9"/>
      <c r="E36" s="9"/>
      <c r="F36" s="9"/>
      <c r="G36" s="9"/>
      <c r="H36" s="9"/>
      <c r="I36" s="9"/>
      <c r="J36" s="9"/>
      <c r="K36" s="9"/>
      <c r="L36" s="9"/>
      <c r="M36" s="9"/>
      <c r="N36" s="9"/>
      <c r="O36" s="9"/>
      <c r="P36" s="9"/>
      <c r="Q36" s="9"/>
      <c r="R36" s="9"/>
      <c r="S36" s="30"/>
      <c r="T36" s="9"/>
      <c r="U36" s="9"/>
      <c r="V36" s="9"/>
      <c r="W36" s="9"/>
      <c r="X36" s="9"/>
      <c r="Y36" s="9"/>
      <c r="Z36" s="9"/>
      <c r="AA36" s="9"/>
      <c r="AB36" s="9"/>
      <c r="AC36" s="9"/>
      <c r="AD36" s="9"/>
      <c r="AE36" s="9"/>
      <c r="AF36" s="9"/>
      <c r="AG36" s="9"/>
      <c r="AH36" s="9"/>
      <c r="AI36" s="9"/>
    </row>
    <row r="37" spans="1:35" s="5" customFormat="1">
      <c r="B37" s="9"/>
      <c r="C37" s="9"/>
      <c r="D37" s="9"/>
      <c r="E37" s="9"/>
      <c r="F37" s="9"/>
      <c r="G37" s="9"/>
      <c r="H37" s="9"/>
      <c r="I37" s="9"/>
      <c r="J37" s="9"/>
      <c r="K37" s="9"/>
      <c r="L37" s="9"/>
      <c r="M37" s="9"/>
      <c r="N37" s="9"/>
      <c r="O37" s="9"/>
      <c r="P37" s="9"/>
      <c r="Q37" s="9"/>
      <c r="R37" s="9"/>
      <c r="S37" s="30"/>
      <c r="T37" s="9"/>
      <c r="U37" s="9"/>
      <c r="V37" s="9"/>
      <c r="W37" s="9"/>
      <c r="X37" s="9"/>
      <c r="Y37" s="9"/>
      <c r="Z37" s="9"/>
      <c r="AA37" s="9"/>
      <c r="AB37" s="9"/>
      <c r="AC37" s="9"/>
      <c r="AD37" s="9"/>
      <c r="AE37" s="9"/>
      <c r="AF37" s="9"/>
      <c r="AG37" s="9"/>
      <c r="AH37" s="9"/>
      <c r="AI37" s="9"/>
    </row>
    <row r="38" spans="1:35" s="5" customFormat="1">
      <c r="A38" s="5">
        <v>110</v>
      </c>
      <c r="B38" s="9"/>
      <c r="C38" s="9"/>
      <c r="D38" s="9"/>
      <c r="E38" s="9"/>
      <c r="F38" s="9"/>
      <c r="G38" s="9"/>
      <c r="H38" s="9"/>
      <c r="I38" s="9"/>
      <c r="J38" s="9"/>
      <c r="K38" s="9"/>
      <c r="L38" s="9"/>
      <c r="M38" s="9"/>
      <c r="N38" s="9"/>
      <c r="O38" s="9"/>
      <c r="P38" s="9"/>
      <c r="Q38" s="9"/>
      <c r="R38" s="9"/>
      <c r="S38" s="30"/>
      <c r="T38" s="9"/>
      <c r="U38" s="9"/>
      <c r="V38" s="9"/>
      <c r="W38" s="9"/>
      <c r="X38" s="9"/>
      <c r="Y38" s="9">
        <f>11.51/0.1*4</f>
        <v>460.4</v>
      </c>
      <c r="Z38" s="9"/>
      <c r="AA38" s="9"/>
      <c r="AB38" s="9"/>
      <c r="AC38" s="9"/>
      <c r="AD38" s="9"/>
      <c r="AE38" s="9"/>
      <c r="AF38" s="9"/>
      <c r="AG38" s="9"/>
      <c r="AH38" s="9"/>
      <c r="AI38" s="9"/>
    </row>
    <row r="39" spans="1:35" s="5" customFormat="1">
      <c r="B39" s="9"/>
      <c r="C39" s="9"/>
      <c r="D39" s="9"/>
      <c r="E39" s="9"/>
      <c r="F39" s="9"/>
      <c r="G39" s="9"/>
      <c r="H39" s="9"/>
      <c r="I39" s="9"/>
      <c r="J39" s="9"/>
      <c r="K39" s="9"/>
      <c r="L39" s="9"/>
      <c r="M39" s="9"/>
      <c r="N39" s="9"/>
      <c r="O39" s="9"/>
      <c r="P39" s="9"/>
      <c r="Q39" s="9"/>
      <c r="R39" s="9"/>
      <c r="S39" s="30"/>
      <c r="T39" s="9"/>
      <c r="U39" s="9"/>
      <c r="V39" s="9"/>
      <c r="W39" s="9"/>
      <c r="X39" s="9"/>
      <c r="Y39" s="9">
        <f>Y38*8/350</f>
        <v>10.523428571428571</v>
      </c>
      <c r="Z39" s="9"/>
      <c r="AA39" s="9"/>
      <c r="AB39" s="9"/>
      <c r="AC39" s="9"/>
      <c r="AD39" s="9"/>
      <c r="AE39" s="9"/>
      <c r="AF39" s="9"/>
      <c r="AG39" s="9"/>
      <c r="AH39" s="9"/>
      <c r="AI39" s="9"/>
    </row>
    <row r="40" spans="1:35" s="5" customFormat="1">
      <c r="B40" s="9"/>
      <c r="C40" s="9"/>
      <c r="D40" s="9"/>
      <c r="E40" s="9"/>
      <c r="F40" s="9"/>
      <c r="G40" s="9"/>
      <c r="H40" s="9"/>
      <c r="I40" s="9"/>
      <c r="J40" s="9"/>
      <c r="K40" s="9"/>
      <c r="L40" s="9"/>
      <c r="M40" s="9"/>
      <c r="N40" s="9"/>
      <c r="O40" s="9"/>
      <c r="P40" s="9"/>
      <c r="Q40" s="9"/>
      <c r="R40" s="9"/>
      <c r="S40" s="30"/>
      <c r="T40" s="9"/>
      <c r="U40" s="9"/>
      <c r="V40" s="9"/>
      <c r="W40" s="9"/>
      <c r="X40" s="9"/>
      <c r="Y40" s="9"/>
      <c r="Z40" s="9"/>
      <c r="AA40" s="9"/>
      <c r="AB40" s="9"/>
      <c r="AC40" s="9"/>
      <c r="AD40" s="9"/>
      <c r="AE40" s="9"/>
      <c r="AF40" s="9"/>
      <c r="AG40" s="9"/>
      <c r="AH40" s="9"/>
      <c r="AI40" s="9"/>
    </row>
    <row r="41" spans="1:35" s="5" customFormat="1">
      <c r="B41" s="9"/>
      <c r="C41" s="9"/>
      <c r="D41" s="9"/>
      <c r="E41" s="9"/>
      <c r="F41" s="9"/>
      <c r="G41" s="9"/>
      <c r="H41" s="9"/>
      <c r="I41" s="9"/>
      <c r="J41" s="9"/>
      <c r="K41" s="9"/>
      <c r="L41" s="9"/>
      <c r="M41" s="9"/>
      <c r="N41" s="9"/>
      <c r="O41" s="9"/>
      <c r="P41" s="9"/>
      <c r="Q41" s="9"/>
      <c r="R41" s="9"/>
      <c r="S41" s="30"/>
      <c r="T41" s="9"/>
      <c r="U41" s="9"/>
      <c r="V41" s="9"/>
      <c r="W41" s="9"/>
      <c r="X41" s="9"/>
      <c r="Y41" s="9">
        <f>36/0.4</f>
        <v>90</v>
      </c>
      <c r="Z41" s="9"/>
      <c r="AA41" s="9"/>
      <c r="AB41" s="9"/>
      <c r="AC41" s="9"/>
      <c r="AD41" s="9"/>
      <c r="AE41" s="9"/>
      <c r="AF41" s="9"/>
      <c r="AG41" s="9"/>
      <c r="AH41" s="9"/>
      <c r="AI41" s="9"/>
    </row>
    <row r="42" spans="1:35" s="5" customFormat="1">
      <c r="B42" s="9"/>
      <c r="C42" s="9"/>
      <c r="D42" s="9"/>
      <c r="E42" s="9"/>
      <c r="F42" s="9"/>
      <c r="G42" s="9"/>
      <c r="H42" s="9"/>
      <c r="I42" s="9"/>
      <c r="J42" s="9"/>
      <c r="K42" s="9"/>
      <c r="L42" s="9"/>
      <c r="M42" s="9"/>
      <c r="N42" s="9"/>
      <c r="O42" s="9"/>
      <c r="P42" s="9"/>
      <c r="Q42" s="9"/>
      <c r="R42" s="9"/>
      <c r="S42" s="30"/>
      <c r="T42" s="9"/>
      <c r="U42" s="9"/>
      <c r="V42" s="9"/>
      <c r="W42" s="9"/>
      <c r="X42" s="9"/>
      <c r="Y42" s="9"/>
      <c r="Z42" s="9"/>
      <c r="AA42" s="9"/>
      <c r="AB42" s="9"/>
      <c r="AC42" s="9"/>
      <c r="AD42" s="9"/>
      <c r="AE42" s="9"/>
      <c r="AF42" s="9"/>
      <c r="AG42" s="9"/>
      <c r="AH42" s="9"/>
      <c r="AI42" s="9"/>
    </row>
    <row r="43" spans="1:35" s="5" customFormat="1">
      <c r="B43" s="9"/>
      <c r="C43" s="9"/>
      <c r="D43" s="9"/>
      <c r="E43" s="9"/>
      <c r="F43" s="9"/>
      <c r="G43" s="9"/>
      <c r="H43" s="9"/>
      <c r="I43" s="9"/>
      <c r="J43" s="9"/>
      <c r="K43" s="9"/>
      <c r="L43" s="9"/>
      <c r="M43" s="9"/>
      <c r="N43" s="9"/>
      <c r="O43" s="9"/>
      <c r="P43" s="9"/>
      <c r="Q43" s="9"/>
      <c r="R43" s="9"/>
      <c r="S43" s="30"/>
      <c r="T43" s="9"/>
      <c r="U43" s="9"/>
      <c r="V43" s="9"/>
      <c r="W43" s="9"/>
      <c r="X43" s="9"/>
      <c r="Y43" s="9"/>
      <c r="Z43" s="9"/>
      <c r="AA43" s="9"/>
      <c r="AB43" s="9"/>
      <c r="AC43" s="9"/>
      <c r="AD43" s="9"/>
      <c r="AE43" s="9"/>
      <c r="AF43" s="9"/>
      <c r="AG43" s="9"/>
      <c r="AH43" s="9"/>
      <c r="AI43" s="9"/>
    </row>
    <row r="44" spans="1:35" s="5" customFormat="1">
      <c r="B44" s="9"/>
      <c r="C44" s="9"/>
      <c r="D44" s="9"/>
      <c r="E44" s="9"/>
      <c r="F44" s="9"/>
      <c r="G44" s="9"/>
      <c r="H44" s="9"/>
      <c r="I44" s="9"/>
      <c r="J44" s="9"/>
      <c r="K44" s="9"/>
      <c r="L44" s="9"/>
      <c r="M44" s="9"/>
      <c r="N44" s="9"/>
      <c r="O44" s="9"/>
      <c r="P44" s="9"/>
      <c r="Q44" s="9"/>
      <c r="R44" s="9"/>
      <c r="S44" s="30"/>
      <c r="T44" s="9"/>
      <c r="U44" s="9"/>
      <c r="V44" s="9"/>
      <c r="W44" s="9"/>
      <c r="X44" s="9"/>
      <c r="Y44" s="9"/>
      <c r="Z44" s="9"/>
      <c r="AA44" s="9"/>
      <c r="AB44" s="9"/>
      <c r="AC44" s="9"/>
      <c r="AD44" s="9"/>
      <c r="AE44" s="9"/>
      <c r="AF44" s="9"/>
      <c r="AG44" s="9"/>
      <c r="AH44" s="9"/>
      <c r="AI44" s="9"/>
    </row>
    <row r="45" spans="1:35" s="5" customFormat="1">
      <c r="B45" s="9"/>
      <c r="C45" s="9"/>
      <c r="D45" s="9"/>
      <c r="E45" s="9"/>
      <c r="F45" s="9"/>
      <c r="G45" s="9"/>
      <c r="H45" s="9"/>
      <c r="I45" s="9"/>
      <c r="J45" s="9"/>
      <c r="K45" s="9"/>
      <c r="L45" s="9"/>
      <c r="M45" s="9"/>
      <c r="N45" s="9"/>
      <c r="O45" s="9"/>
      <c r="P45" s="9"/>
      <c r="Q45" s="9"/>
      <c r="R45" s="9"/>
      <c r="S45" s="30"/>
      <c r="T45" s="9"/>
      <c r="U45" s="9"/>
      <c r="V45" s="9"/>
      <c r="W45" s="9"/>
      <c r="X45" s="9"/>
      <c r="Y45" s="9"/>
      <c r="Z45" s="9"/>
      <c r="AA45" s="9"/>
      <c r="AB45" s="9"/>
      <c r="AC45" s="9"/>
      <c r="AD45" s="9"/>
      <c r="AE45" s="9"/>
      <c r="AF45" s="9"/>
      <c r="AG45" s="9"/>
      <c r="AH45" s="9"/>
      <c r="AI45" s="9"/>
    </row>
    <row r="46" spans="1:35" s="5" customFormat="1">
      <c r="B46" s="9"/>
      <c r="C46" s="9"/>
      <c r="D46" s="9"/>
      <c r="E46" s="9"/>
      <c r="F46" s="9"/>
      <c r="G46" s="9"/>
      <c r="H46" s="9"/>
      <c r="I46" s="9"/>
      <c r="J46" s="9"/>
      <c r="K46" s="9"/>
      <c r="L46" s="9"/>
      <c r="M46" s="9"/>
      <c r="N46" s="9"/>
      <c r="O46" s="9"/>
      <c r="P46" s="9"/>
      <c r="Q46" s="9"/>
      <c r="R46" s="9"/>
      <c r="S46" s="30"/>
      <c r="T46" s="9"/>
      <c r="U46" s="9"/>
      <c r="V46" s="9"/>
      <c r="W46" s="9"/>
      <c r="X46" s="9"/>
      <c r="Y46" s="9"/>
      <c r="Z46" s="9"/>
      <c r="AA46" s="9"/>
      <c r="AB46" s="9"/>
      <c r="AC46" s="9"/>
      <c r="AD46" s="9"/>
      <c r="AE46" s="9"/>
      <c r="AF46" s="9"/>
      <c r="AG46" s="9"/>
      <c r="AH46" s="9"/>
      <c r="AI46" s="9"/>
    </row>
    <row r="47" spans="1:35" s="5" customFormat="1">
      <c r="B47" s="9"/>
      <c r="C47" s="9"/>
      <c r="D47" s="9"/>
      <c r="E47" s="9"/>
      <c r="F47" s="9"/>
      <c r="G47" s="9"/>
      <c r="H47" s="9"/>
      <c r="I47" s="9"/>
      <c r="J47" s="9"/>
      <c r="K47" s="9"/>
      <c r="L47" s="9"/>
      <c r="M47" s="9"/>
      <c r="N47" s="9"/>
      <c r="O47" s="9"/>
      <c r="P47" s="9"/>
      <c r="Q47" s="9"/>
      <c r="R47" s="9"/>
      <c r="S47" s="30"/>
      <c r="T47" s="9"/>
      <c r="U47" s="9"/>
      <c r="V47" s="9">
        <f>11.5/0.2*3*9</f>
        <v>1552.5</v>
      </c>
      <c r="W47" s="9">
        <f>V47*4/250</f>
        <v>24.84</v>
      </c>
      <c r="X47" s="9"/>
      <c r="Y47" s="9"/>
      <c r="Z47" s="9"/>
      <c r="AA47" s="9"/>
      <c r="AB47" s="9"/>
      <c r="AC47" s="9"/>
      <c r="AD47" s="9"/>
      <c r="AE47" s="9"/>
      <c r="AF47" s="9"/>
      <c r="AG47" s="9"/>
      <c r="AH47" s="9"/>
      <c r="AI47" s="9"/>
    </row>
    <row r="48" spans="1:35" s="5" customFormat="1">
      <c r="B48" s="9"/>
      <c r="C48" s="9"/>
      <c r="D48" s="9"/>
      <c r="E48" s="9"/>
      <c r="F48" s="9"/>
      <c r="G48" s="9"/>
      <c r="H48" s="9"/>
      <c r="I48" s="9"/>
      <c r="J48" s="9"/>
      <c r="K48" s="9"/>
      <c r="L48" s="9"/>
      <c r="M48" s="9"/>
      <c r="N48" s="9"/>
      <c r="O48" s="9"/>
      <c r="P48" s="9"/>
      <c r="Q48" s="9"/>
      <c r="R48" s="9"/>
      <c r="S48" s="30"/>
      <c r="T48" s="9"/>
      <c r="U48" s="9"/>
      <c r="V48" s="9" t="s">
        <v>606</v>
      </c>
      <c r="W48" s="9" t="s">
        <v>605</v>
      </c>
      <c r="X48" s="9"/>
      <c r="Y48" s="9"/>
      <c r="Z48" s="9"/>
      <c r="AA48" s="9"/>
      <c r="AB48" s="9"/>
      <c r="AC48" s="9"/>
      <c r="AD48" s="9"/>
      <c r="AE48" s="9"/>
      <c r="AF48" s="9"/>
      <c r="AG48" s="9"/>
      <c r="AH48" s="9"/>
      <c r="AI48" s="9"/>
    </row>
    <row r="49" spans="2:35" s="5" customFormat="1">
      <c r="B49" s="9"/>
      <c r="C49" s="9"/>
      <c r="D49" s="9"/>
      <c r="E49" s="9"/>
      <c r="F49" s="9"/>
      <c r="G49" s="9"/>
      <c r="H49" s="9"/>
      <c r="I49" s="9"/>
      <c r="J49" s="9"/>
      <c r="K49" s="9"/>
      <c r="L49" s="9"/>
      <c r="M49" s="9"/>
      <c r="N49" s="9"/>
      <c r="O49" s="9"/>
      <c r="P49" s="9"/>
      <c r="Q49" s="9"/>
      <c r="R49" s="9"/>
      <c r="S49" s="30"/>
      <c r="T49" s="9"/>
      <c r="U49" s="9"/>
      <c r="V49" s="9"/>
      <c r="W49" s="9"/>
      <c r="X49" s="9"/>
      <c r="Y49" s="9"/>
      <c r="Z49" s="9"/>
      <c r="AA49" s="9"/>
      <c r="AB49" s="9"/>
      <c r="AC49" s="9"/>
      <c r="AD49" s="9"/>
      <c r="AE49" s="9"/>
      <c r="AF49" s="9"/>
      <c r="AG49" s="9"/>
      <c r="AH49" s="9"/>
      <c r="AI49" s="9"/>
    </row>
    <row r="50" spans="2:35" s="5" customFormat="1">
      <c r="B50" s="9"/>
      <c r="C50" s="9"/>
      <c r="D50" s="9"/>
      <c r="E50" s="9"/>
      <c r="F50" s="9"/>
      <c r="G50" s="9"/>
      <c r="H50" s="9"/>
      <c r="I50" s="9"/>
      <c r="J50" s="9"/>
      <c r="K50" s="9"/>
      <c r="L50" s="9"/>
      <c r="M50" s="9"/>
      <c r="N50" s="9"/>
      <c r="O50" s="9"/>
      <c r="P50" s="9"/>
      <c r="Q50" s="9"/>
      <c r="R50" s="9"/>
      <c r="S50" s="30"/>
      <c r="T50" s="9"/>
      <c r="U50" s="9"/>
      <c r="V50" s="9">
        <f>11.5/0.1*18</f>
        <v>2070</v>
      </c>
      <c r="W50" s="9">
        <f>V50*4/250</f>
        <v>33.119999999999997</v>
      </c>
      <c r="X50" s="9"/>
      <c r="Y50" s="9"/>
      <c r="Z50" s="9"/>
      <c r="AA50" s="9"/>
      <c r="AB50" s="9"/>
      <c r="AC50" s="9"/>
      <c r="AD50" s="9"/>
      <c r="AE50" s="9"/>
      <c r="AF50" s="9"/>
      <c r="AG50" s="9"/>
      <c r="AH50" s="9"/>
      <c r="AI50" s="9"/>
    </row>
    <row r="51" spans="2:35" s="5" customFormat="1">
      <c r="B51" s="9"/>
      <c r="C51" s="9"/>
      <c r="D51" s="9"/>
      <c r="E51" s="9"/>
      <c r="F51" s="9"/>
      <c r="G51" s="9"/>
      <c r="H51" s="9"/>
      <c r="I51" s="9"/>
      <c r="J51" s="9"/>
      <c r="K51" s="9"/>
      <c r="L51" s="9"/>
      <c r="M51" s="9"/>
      <c r="N51" s="9"/>
      <c r="O51" s="9"/>
      <c r="P51" s="9"/>
      <c r="Q51" s="9"/>
      <c r="R51" s="9"/>
      <c r="S51" s="30"/>
      <c r="T51" s="9"/>
      <c r="U51" s="9"/>
      <c r="V51" s="9" t="s">
        <v>606</v>
      </c>
      <c r="W51" s="9" t="s">
        <v>605</v>
      </c>
      <c r="X51" s="9"/>
      <c r="Y51" s="9"/>
      <c r="Z51" s="9"/>
      <c r="AA51" s="9"/>
      <c r="AB51" s="9"/>
      <c r="AC51" s="9"/>
      <c r="AD51" s="9"/>
      <c r="AE51" s="9"/>
      <c r="AF51" s="9"/>
      <c r="AG51" s="9"/>
      <c r="AH51" s="9"/>
      <c r="AI51" s="9"/>
    </row>
    <row r="52" spans="2:35" s="5" customFormat="1">
      <c r="B52" s="9"/>
      <c r="C52" s="9"/>
      <c r="D52" s="9"/>
      <c r="E52" s="9"/>
      <c r="F52" s="9"/>
      <c r="G52" s="9"/>
      <c r="H52" s="9"/>
      <c r="I52" s="9"/>
      <c r="J52" s="9"/>
      <c r="K52" s="9"/>
      <c r="L52" s="9"/>
      <c r="M52" s="9"/>
      <c r="N52" s="9"/>
      <c r="O52" s="9"/>
      <c r="P52" s="9"/>
      <c r="Q52" s="9"/>
      <c r="R52" s="9"/>
      <c r="S52" s="30"/>
      <c r="T52" s="9"/>
      <c r="U52" s="9"/>
      <c r="V52" s="9"/>
      <c r="W52" s="9"/>
      <c r="X52" s="9"/>
      <c r="Y52" s="9"/>
      <c r="Z52" s="9"/>
      <c r="AA52" s="9"/>
      <c r="AB52" s="9"/>
      <c r="AC52" s="9"/>
      <c r="AD52" s="9"/>
      <c r="AE52" s="9"/>
      <c r="AF52" s="9"/>
      <c r="AG52" s="9"/>
      <c r="AH52" s="9"/>
      <c r="AI52" s="9"/>
    </row>
  </sheetData>
  <pageMargins left="0.7" right="0.7" top="0.75" bottom="0.75" header="0.3" footer="0.3"/>
  <tableParts count="1">
    <tablePart r:id="rId1"/>
  </tableParts>
</worksheet>
</file>

<file path=xl/worksheets/sheet10.xml><?xml version="1.0" encoding="utf-8"?>
<worksheet xmlns="http://schemas.openxmlformats.org/spreadsheetml/2006/main" xmlns:r="http://schemas.openxmlformats.org/officeDocument/2006/relationships">
  <dimension ref="A1:F45"/>
  <sheetViews>
    <sheetView topLeftCell="B1" zoomScaleNormal="100" workbookViewId="0">
      <selection activeCell="F43" sqref="F43:F44"/>
    </sheetView>
  </sheetViews>
  <sheetFormatPr defaultRowHeight="15"/>
  <cols>
    <col min="1" max="1" width="15.7109375" customWidth="1"/>
    <col min="2" max="2" width="15.42578125" style="104" bestFit="1" customWidth="1"/>
    <col min="3" max="3" width="54.28515625" customWidth="1"/>
    <col min="4" max="4" width="9.5703125" customWidth="1"/>
    <col min="5" max="5" width="161" bestFit="1" customWidth="1"/>
    <col min="6" max="6" width="20.5703125" customWidth="1"/>
  </cols>
  <sheetData>
    <row r="1" spans="1:6" ht="18.75">
      <c r="A1" s="67" t="s">
        <v>78</v>
      </c>
      <c r="B1" s="64" t="s">
        <v>474</v>
      </c>
      <c r="C1" s="64" t="s">
        <v>610</v>
      </c>
      <c r="D1" s="64"/>
      <c r="E1" s="64" t="s">
        <v>609</v>
      </c>
    </row>
    <row r="2" spans="1:6">
      <c r="A2" s="67"/>
      <c r="B2" s="63">
        <v>43009</v>
      </c>
      <c r="C2" s="108" t="s">
        <v>949</v>
      </c>
      <c r="D2" s="61"/>
      <c r="E2" s="107" t="s">
        <v>996</v>
      </c>
    </row>
    <row r="3" spans="1:6" ht="32.25" customHeight="1">
      <c r="A3" s="67"/>
      <c r="B3" s="63">
        <v>43221</v>
      </c>
      <c r="C3" s="62" t="s">
        <v>1146</v>
      </c>
      <c r="D3" s="111">
        <v>8</v>
      </c>
      <c r="E3" s="61" t="s">
        <v>1111</v>
      </c>
      <c r="F3" s="113" t="s">
        <v>1144</v>
      </c>
    </row>
    <row r="4" spans="1:6" ht="32.25" customHeight="1">
      <c r="A4" s="66"/>
      <c r="B4" s="63">
        <v>43282</v>
      </c>
      <c r="C4" s="62" t="s">
        <v>1143</v>
      </c>
      <c r="D4" s="111">
        <v>6</v>
      </c>
      <c r="E4" s="61" t="s">
        <v>1145</v>
      </c>
      <c r="F4" s="113"/>
    </row>
    <row r="5" spans="1:6">
      <c r="A5" s="60"/>
      <c r="B5" s="106"/>
      <c r="C5" s="60"/>
      <c r="D5" s="60"/>
      <c r="E5" s="60"/>
    </row>
    <row r="6" spans="1:6" ht="18.75">
      <c r="A6" s="67" t="s">
        <v>99</v>
      </c>
      <c r="B6" s="64" t="s">
        <v>474</v>
      </c>
      <c r="C6" s="64" t="s">
        <v>610</v>
      </c>
      <c r="D6" s="64"/>
      <c r="E6" s="64" t="s">
        <v>609</v>
      </c>
    </row>
    <row r="7" spans="1:6">
      <c r="A7" s="67"/>
      <c r="B7" s="63">
        <v>43009</v>
      </c>
      <c r="C7" s="108" t="s">
        <v>949</v>
      </c>
      <c r="D7" s="61"/>
      <c r="E7" s="107" t="s">
        <v>996</v>
      </c>
    </row>
    <row r="8" spans="1:6" ht="32.25" customHeight="1">
      <c r="A8" s="67"/>
      <c r="B8" s="63">
        <v>43221</v>
      </c>
      <c r="C8" s="62" t="s">
        <v>1142</v>
      </c>
      <c r="D8" s="111">
        <v>8</v>
      </c>
      <c r="E8" s="61" t="s">
        <v>1111</v>
      </c>
      <c r="F8" s="113" t="s">
        <v>1144</v>
      </c>
    </row>
    <row r="9" spans="1:6" ht="32.25" customHeight="1">
      <c r="A9" s="66"/>
      <c r="B9" s="63">
        <v>43282</v>
      </c>
      <c r="C9" s="62" t="s">
        <v>1143</v>
      </c>
      <c r="D9" s="111">
        <v>6</v>
      </c>
      <c r="E9" s="61" t="s">
        <v>1138</v>
      </c>
      <c r="F9" s="113"/>
    </row>
    <row r="10" spans="1:6">
      <c r="A10" s="60"/>
      <c r="B10" s="106"/>
      <c r="C10" s="60"/>
      <c r="D10" s="60"/>
      <c r="E10" s="60"/>
    </row>
    <row r="11" spans="1:6" ht="18.75">
      <c r="A11" s="67" t="s">
        <v>38</v>
      </c>
      <c r="B11" s="64" t="s">
        <v>474</v>
      </c>
      <c r="C11" s="64" t="s">
        <v>610</v>
      </c>
      <c r="D11" s="64"/>
      <c r="E11" s="64" t="s">
        <v>609</v>
      </c>
    </row>
    <row r="12" spans="1:6">
      <c r="A12" s="67"/>
      <c r="B12" s="63">
        <v>43009</v>
      </c>
      <c r="C12" s="108" t="s">
        <v>949</v>
      </c>
      <c r="D12" s="61"/>
      <c r="E12" s="107" t="s">
        <v>996</v>
      </c>
    </row>
    <row r="13" spans="1:6" ht="32.25" customHeight="1">
      <c r="A13" s="67"/>
      <c r="B13" s="63">
        <v>43191</v>
      </c>
      <c r="C13" s="62" t="s">
        <v>1142</v>
      </c>
      <c r="D13" s="111">
        <v>8</v>
      </c>
      <c r="E13" s="61" t="s">
        <v>1111</v>
      </c>
      <c r="F13" s="113" t="s">
        <v>976</v>
      </c>
    </row>
    <row r="14" spans="1:6" ht="32.25" customHeight="1">
      <c r="A14" s="66"/>
      <c r="B14" s="63">
        <v>43282</v>
      </c>
      <c r="C14" s="62" t="s">
        <v>1141</v>
      </c>
      <c r="D14" s="111">
        <v>4</v>
      </c>
      <c r="E14" s="61" t="s">
        <v>1138</v>
      </c>
      <c r="F14" s="113"/>
    </row>
    <row r="15" spans="1:6">
      <c r="A15" s="60"/>
      <c r="B15" s="106"/>
      <c r="C15" s="60"/>
      <c r="D15" s="60"/>
      <c r="E15" s="60"/>
    </row>
    <row r="16" spans="1:6" ht="18.75">
      <c r="A16" s="67" t="s">
        <v>85</v>
      </c>
      <c r="B16" s="64" t="s">
        <v>474</v>
      </c>
      <c r="C16" s="64" t="s">
        <v>610</v>
      </c>
      <c r="D16" s="64"/>
      <c r="E16" s="64" t="s">
        <v>609</v>
      </c>
    </row>
    <row r="17" spans="1:6">
      <c r="A17" s="67"/>
      <c r="B17" s="63">
        <v>43009</v>
      </c>
      <c r="C17" s="108" t="s">
        <v>949</v>
      </c>
      <c r="D17" s="61"/>
      <c r="E17" s="107" t="s">
        <v>996</v>
      </c>
    </row>
    <row r="18" spans="1:6" ht="32.25" customHeight="1">
      <c r="A18" s="67"/>
      <c r="B18" s="63">
        <v>43191</v>
      </c>
      <c r="C18" s="62" t="s">
        <v>1140</v>
      </c>
      <c r="D18" s="111">
        <v>8</v>
      </c>
      <c r="E18" s="61" t="s">
        <v>1111</v>
      </c>
      <c r="F18" s="113" t="s">
        <v>976</v>
      </c>
    </row>
    <row r="19" spans="1:6" ht="32.25" customHeight="1">
      <c r="A19" s="66"/>
      <c r="B19" s="63">
        <v>43282</v>
      </c>
      <c r="C19" s="62" t="s">
        <v>1139</v>
      </c>
      <c r="D19" s="111">
        <v>4</v>
      </c>
      <c r="E19" s="61" t="s">
        <v>1138</v>
      </c>
      <c r="F19" s="113"/>
    </row>
    <row r="20" spans="1:6">
      <c r="A20" s="60"/>
      <c r="B20" s="106"/>
      <c r="C20" s="60"/>
      <c r="D20" s="60"/>
      <c r="E20" s="60"/>
    </row>
    <row r="21" spans="1:6" ht="18.75">
      <c r="A21" s="67" t="s">
        <v>50</v>
      </c>
      <c r="B21" s="64" t="s">
        <v>474</v>
      </c>
      <c r="C21" s="64" t="s">
        <v>610</v>
      </c>
      <c r="D21" s="64"/>
      <c r="E21" s="64" t="s">
        <v>609</v>
      </c>
    </row>
    <row r="22" spans="1:6">
      <c r="A22" s="67"/>
      <c r="B22" s="63">
        <v>43009</v>
      </c>
      <c r="C22" s="108" t="s">
        <v>949</v>
      </c>
      <c r="D22" s="61"/>
      <c r="E22" s="107" t="s">
        <v>996</v>
      </c>
    </row>
    <row r="23" spans="1:6" ht="32.25" customHeight="1">
      <c r="A23" s="67"/>
      <c r="B23" s="63">
        <v>43160</v>
      </c>
      <c r="C23" s="62" t="s">
        <v>1136</v>
      </c>
      <c r="D23" s="111">
        <v>8</v>
      </c>
      <c r="E23" s="61" t="s">
        <v>1135</v>
      </c>
      <c r="F23" s="113" t="s">
        <v>1134</v>
      </c>
    </row>
    <row r="24" spans="1:6" ht="32.25" customHeight="1">
      <c r="A24" s="66"/>
      <c r="B24" s="63">
        <v>43282</v>
      </c>
      <c r="C24" s="62" t="s">
        <v>477</v>
      </c>
      <c r="D24" s="111">
        <v>11</v>
      </c>
      <c r="E24" s="61" t="s">
        <v>1137</v>
      </c>
      <c r="F24" s="113"/>
    </row>
    <row r="25" spans="1:6">
      <c r="A25" s="60"/>
      <c r="B25" s="106"/>
      <c r="C25" s="60"/>
      <c r="D25" s="60"/>
      <c r="E25" s="60"/>
    </row>
    <row r="26" spans="1:6" ht="18.75">
      <c r="A26" s="67" t="s">
        <v>153</v>
      </c>
      <c r="B26" s="64" t="s">
        <v>474</v>
      </c>
      <c r="C26" s="64" t="s">
        <v>610</v>
      </c>
      <c r="D26" s="64"/>
      <c r="E26" s="64" t="s">
        <v>609</v>
      </c>
    </row>
    <row r="27" spans="1:6">
      <c r="A27" s="67"/>
      <c r="B27" s="63">
        <v>43009</v>
      </c>
      <c r="C27" s="108" t="s">
        <v>949</v>
      </c>
      <c r="D27" s="61"/>
      <c r="E27" s="107" t="s">
        <v>996</v>
      </c>
    </row>
    <row r="28" spans="1:6" ht="32.25" customHeight="1">
      <c r="A28" s="67"/>
      <c r="B28" s="63">
        <v>43160</v>
      </c>
      <c r="C28" s="62" t="s">
        <v>1136</v>
      </c>
      <c r="D28" s="111">
        <v>8</v>
      </c>
      <c r="E28" s="61" t="s">
        <v>1135</v>
      </c>
      <c r="F28" s="113" t="s">
        <v>1134</v>
      </c>
    </row>
    <row r="29" spans="1:6" ht="32.25" customHeight="1">
      <c r="A29" s="66"/>
      <c r="B29" s="63">
        <v>43282</v>
      </c>
      <c r="C29" s="62" t="s">
        <v>477</v>
      </c>
      <c r="D29" s="111">
        <v>11</v>
      </c>
      <c r="E29" s="61" t="s">
        <v>1133</v>
      </c>
      <c r="F29" s="113"/>
    </row>
    <row r="30" spans="1:6">
      <c r="A30" s="60"/>
      <c r="B30" s="106"/>
      <c r="C30" s="60"/>
      <c r="D30" s="60"/>
      <c r="E30" s="60"/>
    </row>
    <row r="31" spans="1:6" ht="18.75">
      <c r="A31" s="67" t="s">
        <v>264</v>
      </c>
      <c r="B31" s="64" t="s">
        <v>474</v>
      </c>
      <c r="C31" s="64" t="s">
        <v>610</v>
      </c>
      <c r="D31" s="64"/>
      <c r="E31" s="64" t="s">
        <v>609</v>
      </c>
    </row>
    <row r="32" spans="1:6">
      <c r="A32" s="67"/>
      <c r="B32" s="63">
        <v>43009</v>
      </c>
      <c r="C32" s="108" t="s">
        <v>949</v>
      </c>
      <c r="D32" s="61"/>
      <c r="E32" s="107" t="s">
        <v>996</v>
      </c>
    </row>
    <row r="33" spans="1:6" ht="32.25" customHeight="1">
      <c r="A33" s="67"/>
      <c r="B33" s="63">
        <v>43160</v>
      </c>
      <c r="C33" s="62" t="s">
        <v>1132</v>
      </c>
      <c r="D33" s="111">
        <v>14</v>
      </c>
      <c r="E33" s="61" t="s">
        <v>1131</v>
      </c>
      <c r="F33" s="113" t="s">
        <v>1027</v>
      </c>
    </row>
    <row r="34" spans="1:6" ht="32.25" customHeight="1">
      <c r="A34" s="66"/>
      <c r="B34" s="63">
        <v>43313</v>
      </c>
      <c r="C34" s="62" t="s">
        <v>1130</v>
      </c>
      <c r="D34" s="111">
        <v>2</v>
      </c>
      <c r="E34" s="61" t="s">
        <v>1129</v>
      </c>
      <c r="F34" s="113"/>
    </row>
    <row r="35" spans="1:6">
      <c r="A35" s="60"/>
      <c r="B35" s="106"/>
      <c r="C35" s="60"/>
      <c r="D35" s="60"/>
      <c r="E35" s="60"/>
    </row>
    <row r="36" spans="1:6" ht="18.75">
      <c r="A36" s="67" t="s">
        <v>621</v>
      </c>
      <c r="B36" s="64" t="s">
        <v>474</v>
      </c>
      <c r="C36" s="64" t="s">
        <v>610</v>
      </c>
      <c r="D36" s="64"/>
      <c r="E36" s="64" t="s">
        <v>609</v>
      </c>
    </row>
    <row r="37" spans="1:6">
      <c r="A37" s="67"/>
      <c r="B37" s="63">
        <v>43009</v>
      </c>
      <c r="C37" s="108" t="s">
        <v>949</v>
      </c>
      <c r="D37" s="61"/>
      <c r="E37" s="107" t="s">
        <v>996</v>
      </c>
    </row>
    <row r="38" spans="1:6" ht="32.25" customHeight="1">
      <c r="A38" s="67"/>
      <c r="B38" s="63">
        <v>43160</v>
      </c>
      <c r="C38" s="62" t="s">
        <v>1125</v>
      </c>
      <c r="D38" s="111">
        <v>14</v>
      </c>
      <c r="E38" s="61" t="s">
        <v>1128</v>
      </c>
      <c r="F38" s="113" t="s">
        <v>1027</v>
      </c>
    </row>
    <row r="39" spans="1:6" ht="32.25" customHeight="1">
      <c r="A39" s="66"/>
      <c r="B39" s="63">
        <v>43313</v>
      </c>
      <c r="C39" s="62" t="s">
        <v>1127</v>
      </c>
      <c r="D39" s="111">
        <v>2</v>
      </c>
      <c r="E39" s="61" t="s">
        <v>1126</v>
      </c>
      <c r="F39" s="113"/>
    </row>
    <row r="40" spans="1:6">
      <c r="A40" s="60"/>
      <c r="B40" s="106"/>
      <c r="C40" s="60"/>
      <c r="D40" s="60"/>
      <c r="E40" s="60"/>
    </row>
    <row r="41" spans="1:6" ht="18.75">
      <c r="A41" s="67" t="s">
        <v>620</v>
      </c>
      <c r="B41" s="64" t="s">
        <v>474</v>
      </c>
      <c r="C41" s="64" t="s">
        <v>610</v>
      </c>
      <c r="D41" s="64"/>
      <c r="E41" s="64" t="s">
        <v>609</v>
      </c>
    </row>
    <row r="42" spans="1:6">
      <c r="A42" s="67"/>
      <c r="B42" s="63">
        <v>43009</v>
      </c>
      <c r="C42" s="108" t="s">
        <v>949</v>
      </c>
      <c r="D42" s="61"/>
      <c r="E42" s="107" t="s">
        <v>996</v>
      </c>
    </row>
    <row r="43" spans="1:6" ht="32.25" customHeight="1">
      <c r="A43" s="67"/>
      <c r="B43" s="63">
        <v>43160</v>
      </c>
      <c r="C43" s="62" t="s">
        <v>1125</v>
      </c>
      <c r="D43" s="111">
        <v>14</v>
      </c>
      <c r="E43" s="61" t="s">
        <v>1124</v>
      </c>
      <c r="F43" s="113" t="s">
        <v>987</v>
      </c>
    </row>
    <row r="44" spans="1:6" ht="32.25" customHeight="1">
      <c r="A44" s="66"/>
      <c r="B44" s="63">
        <v>43313</v>
      </c>
      <c r="C44" s="62" t="s">
        <v>569</v>
      </c>
      <c r="D44" s="111">
        <v>1</v>
      </c>
      <c r="E44" s="61" t="s">
        <v>1123</v>
      </c>
      <c r="F44" s="113"/>
    </row>
    <row r="45" spans="1:6">
      <c r="A45" s="60"/>
      <c r="B45" s="106"/>
      <c r="C45" s="60"/>
      <c r="D45" s="60"/>
      <c r="E45" s="60"/>
    </row>
  </sheetData>
  <mergeCells count="18">
    <mergeCell ref="A1:A3"/>
    <mergeCell ref="F3:F4"/>
    <mergeCell ref="A6:A8"/>
    <mergeCell ref="F8:F9"/>
    <mergeCell ref="A11:A13"/>
    <mergeCell ref="F13:F14"/>
    <mergeCell ref="A16:A18"/>
    <mergeCell ref="F18:F19"/>
    <mergeCell ref="A21:A23"/>
    <mergeCell ref="F23:F24"/>
    <mergeCell ref="A26:A28"/>
    <mergeCell ref="F28:F29"/>
    <mergeCell ref="A31:A33"/>
    <mergeCell ref="F33:F34"/>
    <mergeCell ref="A36:A38"/>
    <mergeCell ref="F38:F39"/>
    <mergeCell ref="A41:A43"/>
    <mergeCell ref="F43:F44"/>
  </mergeCells>
  <pageMargins left="0.7" right="0.7" top="0.75" bottom="0.75" header="0.3" footer="0.3"/>
  <pageSetup paperSize="9" orientation="portrait" horizontalDpi="0" verticalDpi="0" r:id="rId1"/>
</worksheet>
</file>

<file path=xl/worksheets/sheet11.xml><?xml version="1.0" encoding="utf-8"?>
<worksheet xmlns="http://schemas.openxmlformats.org/spreadsheetml/2006/main" xmlns:r="http://schemas.openxmlformats.org/officeDocument/2006/relationships">
  <dimension ref="A1:F55"/>
  <sheetViews>
    <sheetView zoomScale="85" zoomScaleNormal="85" workbookViewId="0">
      <selection activeCell="F48" sqref="F48:F49"/>
    </sheetView>
  </sheetViews>
  <sheetFormatPr defaultRowHeight="15"/>
  <cols>
    <col min="1" max="1" width="15.7109375" customWidth="1"/>
    <col min="2" max="2" width="15.42578125" style="104" bestFit="1" customWidth="1"/>
    <col min="3" max="3" width="57.7109375" customWidth="1"/>
    <col min="4" max="4" width="6.7109375" customWidth="1"/>
    <col min="5" max="5" width="161" bestFit="1" customWidth="1"/>
    <col min="6" max="6" width="19" customWidth="1"/>
  </cols>
  <sheetData>
    <row r="1" spans="1:6" ht="18.75">
      <c r="A1" s="67" t="s">
        <v>78</v>
      </c>
      <c r="B1" s="64" t="s">
        <v>474</v>
      </c>
      <c r="C1" s="64" t="s">
        <v>610</v>
      </c>
      <c r="D1" s="64"/>
      <c r="E1" s="64" t="s">
        <v>609</v>
      </c>
    </row>
    <row r="2" spans="1:6">
      <c r="A2" s="67"/>
      <c r="B2" s="63">
        <v>43009</v>
      </c>
      <c r="C2" s="108" t="s">
        <v>949</v>
      </c>
      <c r="D2" s="61"/>
      <c r="E2" s="107" t="s">
        <v>996</v>
      </c>
    </row>
    <row r="3" spans="1:6" ht="32.25" customHeight="1">
      <c r="A3" s="67"/>
      <c r="B3" s="63">
        <v>43132</v>
      </c>
      <c r="C3" s="62" t="s">
        <v>612</v>
      </c>
      <c r="D3" s="111">
        <v>6</v>
      </c>
      <c r="E3" s="61" t="s">
        <v>1168</v>
      </c>
      <c r="F3" s="113" t="s">
        <v>1173</v>
      </c>
    </row>
    <row r="4" spans="1:6" ht="32.25" customHeight="1">
      <c r="A4" s="66"/>
      <c r="B4" s="63">
        <v>43221</v>
      </c>
      <c r="C4" s="62" t="s">
        <v>1176</v>
      </c>
      <c r="D4" s="111">
        <v>17</v>
      </c>
      <c r="E4" s="61" t="s">
        <v>1171</v>
      </c>
      <c r="F4" s="113"/>
    </row>
    <row r="5" spans="1:6" ht="32.25" customHeight="1">
      <c r="A5" s="66"/>
      <c r="B5" s="63">
        <v>43282</v>
      </c>
      <c r="C5" s="62" t="s">
        <v>1175</v>
      </c>
      <c r="D5" s="111">
        <v>8</v>
      </c>
      <c r="E5" s="61" t="s">
        <v>1088</v>
      </c>
      <c r="F5" s="113"/>
    </row>
    <row r="6" spans="1:6" ht="32.25" customHeight="1">
      <c r="A6" s="66"/>
      <c r="B6" s="63">
        <v>43344</v>
      </c>
      <c r="C6" s="62" t="s">
        <v>1174</v>
      </c>
      <c r="D6" s="111">
        <v>8</v>
      </c>
      <c r="E6" s="61" t="s">
        <v>1088</v>
      </c>
      <c r="F6" s="113"/>
    </row>
    <row r="7" spans="1:6">
      <c r="A7" s="60"/>
      <c r="B7" s="106"/>
      <c r="C7" s="60"/>
      <c r="D7" s="60"/>
      <c r="E7" s="60"/>
    </row>
    <row r="8" spans="1:6" ht="18.75">
      <c r="A8" s="67" t="s">
        <v>99</v>
      </c>
      <c r="B8" s="64" t="s">
        <v>474</v>
      </c>
      <c r="C8" s="64" t="s">
        <v>610</v>
      </c>
      <c r="D8" s="64"/>
      <c r="E8" s="64" t="s">
        <v>609</v>
      </c>
    </row>
    <row r="9" spans="1:6">
      <c r="A9" s="67"/>
      <c r="B9" s="63">
        <v>43009</v>
      </c>
      <c r="C9" s="108" t="s">
        <v>949</v>
      </c>
      <c r="D9" s="61"/>
      <c r="E9" s="107" t="s">
        <v>996</v>
      </c>
    </row>
    <row r="10" spans="1:6" ht="32.25" customHeight="1">
      <c r="A10" s="67"/>
      <c r="B10" s="63">
        <v>42767</v>
      </c>
      <c r="C10" s="62" t="s">
        <v>612</v>
      </c>
      <c r="D10" s="111">
        <v>6</v>
      </c>
      <c r="E10" s="61" t="s">
        <v>1168</v>
      </c>
      <c r="F10" s="113" t="s">
        <v>1173</v>
      </c>
    </row>
    <row r="11" spans="1:6" ht="32.25" customHeight="1">
      <c r="A11" s="66"/>
      <c r="B11" s="63">
        <v>43221</v>
      </c>
      <c r="C11" s="62" t="s">
        <v>1172</v>
      </c>
      <c r="D11" s="111">
        <v>17</v>
      </c>
      <c r="E11" s="61" t="s">
        <v>1171</v>
      </c>
      <c r="F11" s="113"/>
    </row>
    <row r="12" spans="1:6" ht="32.25" customHeight="1">
      <c r="A12" s="66"/>
      <c r="B12" s="63">
        <v>43313</v>
      </c>
      <c r="C12" s="62" t="s">
        <v>1170</v>
      </c>
      <c r="D12" s="111">
        <v>8</v>
      </c>
      <c r="E12" s="61" t="s">
        <v>1088</v>
      </c>
      <c r="F12" s="113"/>
    </row>
    <row r="13" spans="1:6" ht="32.25" customHeight="1">
      <c r="A13" s="66"/>
      <c r="B13" s="63">
        <v>43344</v>
      </c>
      <c r="C13" s="62" t="s">
        <v>1169</v>
      </c>
      <c r="D13" s="111">
        <v>8</v>
      </c>
      <c r="E13" s="61" t="s">
        <v>1088</v>
      </c>
      <c r="F13" s="113"/>
    </row>
    <row r="14" spans="1:6">
      <c r="A14" s="60"/>
      <c r="B14" s="106"/>
      <c r="C14" s="60"/>
      <c r="D14" s="60"/>
      <c r="E14" s="60"/>
    </row>
    <row r="15" spans="1:6" ht="18.75">
      <c r="A15" s="67" t="s">
        <v>38</v>
      </c>
      <c r="B15" s="64" t="s">
        <v>474</v>
      </c>
      <c r="C15" s="64" t="s">
        <v>610</v>
      </c>
      <c r="D15" s="64"/>
      <c r="E15" s="64" t="s">
        <v>609</v>
      </c>
    </row>
    <row r="16" spans="1:6">
      <c r="A16" s="67"/>
      <c r="B16" s="63">
        <v>43009</v>
      </c>
      <c r="C16" s="108" t="s">
        <v>949</v>
      </c>
      <c r="D16" s="61"/>
      <c r="E16" s="107" t="s">
        <v>996</v>
      </c>
    </row>
    <row r="17" spans="1:6" ht="32.25" customHeight="1">
      <c r="A17" s="67"/>
      <c r="B17" s="63">
        <v>43132</v>
      </c>
      <c r="C17" s="62" t="s">
        <v>612</v>
      </c>
      <c r="D17" s="111">
        <v>6</v>
      </c>
      <c r="E17" s="61" t="s">
        <v>1168</v>
      </c>
      <c r="F17" s="113" t="s">
        <v>1167</v>
      </c>
    </row>
    <row r="18" spans="1:6" ht="32.25" customHeight="1">
      <c r="A18" s="67"/>
      <c r="B18" s="63">
        <v>43221</v>
      </c>
      <c r="C18" s="62" t="s">
        <v>611</v>
      </c>
      <c r="D18" s="111">
        <v>15</v>
      </c>
      <c r="E18" s="61" t="s">
        <v>1162</v>
      </c>
      <c r="F18" s="113"/>
    </row>
    <row r="19" spans="1:6" ht="32.25" customHeight="1">
      <c r="A19" s="66"/>
      <c r="B19" s="63">
        <v>43313</v>
      </c>
      <c r="C19" s="62" t="s">
        <v>1166</v>
      </c>
      <c r="D19" s="111">
        <v>8</v>
      </c>
      <c r="E19" s="61" t="s">
        <v>1088</v>
      </c>
      <c r="F19" s="113"/>
    </row>
    <row r="20" spans="1:6" ht="32.25" customHeight="1">
      <c r="A20" s="66"/>
      <c r="B20" s="63">
        <v>43344</v>
      </c>
      <c r="C20" s="62" t="s">
        <v>1165</v>
      </c>
      <c r="D20" s="111">
        <v>8</v>
      </c>
      <c r="E20" s="61" t="s">
        <v>1088</v>
      </c>
      <c r="F20" s="113"/>
    </row>
    <row r="21" spans="1:6">
      <c r="A21" s="60"/>
      <c r="B21" s="106"/>
      <c r="C21" s="60"/>
      <c r="D21" s="60"/>
      <c r="E21" s="60"/>
    </row>
    <row r="22" spans="1:6" ht="18.75">
      <c r="A22" s="67" t="s">
        <v>85</v>
      </c>
      <c r="B22" s="64" t="s">
        <v>474</v>
      </c>
      <c r="C22" s="64" t="s">
        <v>610</v>
      </c>
      <c r="D22" s="64"/>
      <c r="E22" s="64" t="s">
        <v>609</v>
      </c>
    </row>
    <row r="23" spans="1:6">
      <c r="A23" s="67"/>
      <c r="B23" s="63">
        <v>43009</v>
      </c>
      <c r="C23" s="108" t="s">
        <v>949</v>
      </c>
      <c r="D23" s="61"/>
      <c r="E23" s="107" t="s">
        <v>996</v>
      </c>
    </row>
    <row r="24" spans="1:6" ht="32.25" customHeight="1">
      <c r="A24" s="67"/>
      <c r="B24" s="63">
        <v>42767</v>
      </c>
      <c r="C24" s="62" t="s">
        <v>1164</v>
      </c>
      <c r="D24" s="111">
        <v>6</v>
      </c>
      <c r="E24" s="61" t="s">
        <v>1163</v>
      </c>
      <c r="F24" s="113" t="s">
        <v>1000</v>
      </c>
    </row>
    <row r="25" spans="1:6" ht="32.25" customHeight="1">
      <c r="A25" s="66"/>
      <c r="B25" s="63">
        <v>43221</v>
      </c>
      <c r="C25" s="62" t="s">
        <v>611</v>
      </c>
      <c r="D25" s="111">
        <v>15</v>
      </c>
      <c r="E25" s="61" t="s">
        <v>1162</v>
      </c>
      <c r="F25" s="113"/>
    </row>
    <row r="26" spans="1:6" ht="32.25" customHeight="1">
      <c r="A26" s="66"/>
      <c r="B26" s="63">
        <v>43313</v>
      </c>
      <c r="C26" s="62" t="s">
        <v>1161</v>
      </c>
      <c r="D26" s="111">
        <v>8</v>
      </c>
      <c r="E26" s="61" t="s">
        <v>1088</v>
      </c>
      <c r="F26" s="113"/>
    </row>
    <row r="27" spans="1:6" ht="32.25" customHeight="1">
      <c r="A27" s="66"/>
      <c r="B27" s="63">
        <v>43344</v>
      </c>
      <c r="C27" s="62" t="s">
        <v>1160</v>
      </c>
      <c r="D27" s="111">
        <v>6</v>
      </c>
      <c r="E27" s="61" t="s">
        <v>1153</v>
      </c>
      <c r="F27" s="113"/>
    </row>
    <row r="28" spans="1:6">
      <c r="A28" s="60"/>
      <c r="B28" s="106"/>
      <c r="C28" s="60"/>
      <c r="D28" s="60"/>
      <c r="E28" s="60"/>
    </row>
    <row r="29" spans="1:6" ht="18.75">
      <c r="A29" s="67" t="s">
        <v>50</v>
      </c>
      <c r="B29" s="64" t="s">
        <v>474</v>
      </c>
      <c r="C29" s="64" t="s">
        <v>610</v>
      </c>
      <c r="D29" s="64"/>
      <c r="E29" s="64" t="s">
        <v>609</v>
      </c>
    </row>
    <row r="30" spans="1:6">
      <c r="A30" s="67"/>
      <c r="B30" s="63">
        <v>43009</v>
      </c>
      <c r="C30" s="108" t="s">
        <v>949</v>
      </c>
      <c r="D30" s="61"/>
      <c r="E30" s="107" t="s">
        <v>996</v>
      </c>
    </row>
    <row r="31" spans="1:6" ht="32.25" customHeight="1">
      <c r="A31" s="67"/>
      <c r="B31" s="63">
        <v>43160</v>
      </c>
      <c r="C31" s="62" t="s">
        <v>1156</v>
      </c>
      <c r="D31" s="111">
        <v>15</v>
      </c>
      <c r="E31" s="61" t="s">
        <v>1159</v>
      </c>
      <c r="F31" s="112" t="s">
        <v>953</v>
      </c>
    </row>
    <row r="32" spans="1:6" ht="32.25" customHeight="1">
      <c r="A32" s="66"/>
      <c r="B32" s="63">
        <v>43313</v>
      </c>
      <c r="C32" s="62" t="s">
        <v>1158</v>
      </c>
      <c r="D32" s="111">
        <v>8</v>
      </c>
      <c r="E32" s="61" t="s">
        <v>1088</v>
      </c>
      <c r="F32" s="109"/>
    </row>
    <row r="33" spans="1:6" ht="32.25" customHeight="1">
      <c r="A33" s="66"/>
      <c r="B33" s="63">
        <v>43344</v>
      </c>
      <c r="C33" s="62" t="s">
        <v>1157</v>
      </c>
      <c r="D33" s="111">
        <v>8</v>
      </c>
      <c r="E33" s="61" t="s">
        <v>1088</v>
      </c>
      <c r="F33" s="109"/>
    </row>
    <row r="34" spans="1:6">
      <c r="A34" s="60"/>
      <c r="B34" s="106"/>
      <c r="C34" s="60"/>
      <c r="D34" s="60"/>
      <c r="E34" s="60"/>
    </row>
    <row r="35" spans="1:6" ht="18.75">
      <c r="A35" s="67" t="s">
        <v>153</v>
      </c>
      <c r="B35" s="64" t="s">
        <v>474</v>
      </c>
      <c r="C35" s="64" t="s">
        <v>610</v>
      </c>
      <c r="D35" s="64"/>
      <c r="E35" s="64" t="s">
        <v>609</v>
      </c>
    </row>
    <row r="36" spans="1:6">
      <c r="A36" s="67"/>
      <c r="B36" s="63">
        <v>43009</v>
      </c>
      <c r="C36" s="108" t="s">
        <v>949</v>
      </c>
      <c r="D36" s="61"/>
      <c r="E36" s="107" t="s">
        <v>996</v>
      </c>
    </row>
    <row r="37" spans="1:6" ht="32.25" customHeight="1">
      <c r="A37" s="67"/>
      <c r="B37" s="63">
        <v>43160</v>
      </c>
      <c r="C37" s="62" t="s">
        <v>1156</v>
      </c>
      <c r="D37" s="111">
        <v>15</v>
      </c>
      <c r="E37" s="61" t="s">
        <v>1148</v>
      </c>
      <c r="F37" s="112" t="s">
        <v>1046</v>
      </c>
    </row>
    <row r="38" spans="1:6" ht="32.25" customHeight="1">
      <c r="A38" s="66"/>
      <c r="B38" s="63">
        <v>43313</v>
      </c>
      <c r="C38" s="62" t="s">
        <v>1155</v>
      </c>
      <c r="D38" s="111">
        <v>8</v>
      </c>
      <c r="E38" s="61" t="s">
        <v>1088</v>
      </c>
      <c r="F38" s="109"/>
    </row>
    <row r="39" spans="1:6" ht="32.25" customHeight="1">
      <c r="A39" s="66"/>
      <c r="B39" s="63">
        <v>43313</v>
      </c>
      <c r="C39" s="62" t="s">
        <v>1154</v>
      </c>
      <c r="D39" s="111">
        <v>6</v>
      </c>
      <c r="E39" s="61" t="s">
        <v>1153</v>
      </c>
      <c r="F39" s="109"/>
    </row>
    <row r="40" spans="1:6">
      <c r="A40" s="60"/>
      <c r="B40" s="106"/>
      <c r="C40" s="60"/>
      <c r="D40" s="60"/>
      <c r="E40" s="60"/>
    </row>
    <row r="41" spans="1:6" ht="18.75">
      <c r="A41" s="67" t="s">
        <v>264</v>
      </c>
      <c r="B41" s="64" t="s">
        <v>474</v>
      </c>
      <c r="C41" s="64" t="s">
        <v>610</v>
      </c>
      <c r="D41" s="64"/>
      <c r="E41" s="64" t="s">
        <v>609</v>
      </c>
    </row>
    <row r="42" spans="1:6">
      <c r="A42" s="67"/>
      <c r="B42" s="63">
        <v>43009</v>
      </c>
      <c r="C42" s="108" t="s">
        <v>949</v>
      </c>
      <c r="D42" s="61"/>
      <c r="E42" s="107" t="s">
        <v>996</v>
      </c>
    </row>
    <row r="43" spans="1:6" ht="32.25" customHeight="1">
      <c r="A43" s="67"/>
      <c r="B43" s="63">
        <v>43160</v>
      </c>
      <c r="C43" s="62" t="s">
        <v>1151</v>
      </c>
      <c r="D43" s="111">
        <v>15</v>
      </c>
      <c r="E43" s="61" t="s">
        <v>1148</v>
      </c>
      <c r="F43" s="113" t="s">
        <v>1116</v>
      </c>
    </row>
    <row r="44" spans="1:6" ht="32.25" customHeight="1">
      <c r="A44" s="66"/>
      <c r="B44" s="63">
        <v>43313</v>
      </c>
      <c r="C44" s="62" t="s">
        <v>1152</v>
      </c>
      <c r="D44" s="111">
        <v>8</v>
      </c>
      <c r="E44" s="61" t="s">
        <v>1088</v>
      </c>
      <c r="F44" s="113"/>
    </row>
    <row r="45" spans="1:6">
      <c r="A45" s="60"/>
      <c r="B45" s="106"/>
      <c r="C45" s="60"/>
      <c r="D45" s="60"/>
      <c r="E45" s="60"/>
    </row>
    <row r="46" spans="1:6" ht="18.75">
      <c r="A46" s="67" t="s">
        <v>621</v>
      </c>
      <c r="B46" s="64" t="s">
        <v>474</v>
      </c>
      <c r="C46" s="64" t="s">
        <v>610</v>
      </c>
      <c r="D46" s="64"/>
      <c r="E46" s="64" t="s">
        <v>609</v>
      </c>
    </row>
    <row r="47" spans="1:6">
      <c r="A47" s="67"/>
      <c r="B47" s="63">
        <v>43009</v>
      </c>
      <c r="C47" s="108" t="s">
        <v>949</v>
      </c>
      <c r="D47" s="61"/>
      <c r="E47" s="107" t="s">
        <v>996</v>
      </c>
    </row>
    <row r="48" spans="1:6" ht="32.25" customHeight="1">
      <c r="A48" s="67"/>
      <c r="B48" s="63">
        <v>43160</v>
      </c>
      <c r="C48" s="62" t="s">
        <v>1151</v>
      </c>
      <c r="D48" s="111">
        <v>15</v>
      </c>
      <c r="E48" s="110" t="s">
        <v>1148</v>
      </c>
      <c r="F48" s="113" t="s">
        <v>1116</v>
      </c>
    </row>
    <row r="49" spans="1:6" ht="32.25" customHeight="1">
      <c r="A49" s="66"/>
      <c r="B49" s="63">
        <v>43313</v>
      </c>
      <c r="C49" s="62" t="s">
        <v>1150</v>
      </c>
      <c r="D49" s="111">
        <v>8</v>
      </c>
      <c r="E49" s="61" t="s">
        <v>1088</v>
      </c>
      <c r="F49" s="113"/>
    </row>
    <row r="50" spans="1:6">
      <c r="A50" s="60"/>
      <c r="B50" s="106"/>
      <c r="C50" s="60"/>
      <c r="D50" s="60"/>
      <c r="E50" s="60"/>
    </row>
    <row r="51" spans="1:6" ht="18.75">
      <c r="A51" s="67" t="s">
        <v>620</v>
      </c>
      <c r="B51" s="64" t="s">
        <v>474</v>
      </c>
      <c r="C51" s="64" t="s">
        <v>610</v>
      </c>
      <c r="D51" s="64"/>
      <c r="E51" s="64" t="s">
        <v>609</v>
      </c>
    </row>
    <row r="52" spans="1:6">
      <c r="A52" s="67"/>
      <c r="B52" s="63">
        <v>43009</v>
      </c>
      <c r="C52" s="108" t="s">
        <v>949</v>
      </c>
      <c r="D52" s="61"/>
      <c r="E52" s="107" t="s">
        <v>996</v>
      </c>
    </row>
    <row r="53" spans="1:6" ht="32.25" customHeight="1">
      <c r="A53" s="67"/>
      <c r="B53" s="63">
        <v>43160</v>
      </c>
      <c r="C53" s="62" t="s">
        <v>1149</v>
      </c>
      <c r="D53" s="111">
        <v>15</v>
      </c>
      <c r="E53" s="61" t="s">
        <v>1148</v>
      </c>
      <c r="F53" s="113" t="s">
        <v>1116</v>
      </c>
    </row>
    <row r="54" spans="1:6" ht="32.25" customHeight="1">
      <c r="A54" s="66"/>
      <c r="B54" s="63">
        <v>43313</v>
      </c>
      <c r="C54" s="62" t="s">
        <v>1147</v>
      </c>
      <c r="D54" s="111">
        <v>8</v>
      </c>
      <c r="E54" s="61" t="s">
        <v>1088</v>
      </c>
      <c r="F54" s="113"/>
    </row>
    <row r="55" spans="1:6">
      <c r="A55" s="60"/>
      <c r="B55" s="106"/>
      <c r="C55" s="60"/>
      <c r="D55" s="60"/>
      <c r="E55" s="60"/>
    </row>
  </sheetData>
  <mergeCells count="18">
    <mergeCell ref="A1:A3"/>
    <mergeCell ref="F3:F6"/>
    <mergeCell ref="A8:A10"/>
    <mergeCell ref="F10:F13"/>
    <mergeCell ref="A15:A18"/>
    <mergeCell ref="F17:F20"/>
    <mergeCell ref="A22:A24"/>
    <mergeCell ref="F24:F27"/>
    <mergeCell ref="A29:A31"/>
    <mergeCell ref="F31:F33"/>
    <mergeCell ref="A35:A37"/>
    <mergeCell ref="F37:F39"/>
    <mergeCell ref="A41:A43"/>
    <mergeCell ref="F43:F44"/>
    <mergeCell ref="A46:A48"/>
    <mergeCell ref="F48:F49"/>
    <mergeCell ref="A51:A53"/>
    <mergeCell ref="F53:F54"/>
  </mergeCells>
  <pageMargins left="0.7" right="0.7" top="0.75" bottom="0.75" header="0.3" footer="0.3"/>
  <pageSetup paperSize="9" orientation="portrait" horizontalDpi="0" verticalDpi="0" r:id="rId1"/>
</worksheet>
</file>

<file path=xl/worksheets/sheet12.xml><?xml version="1.0" encoding="utf-8"?>
<worksheet xmlns="http://schemas.openxmlformats.org/spreadsheetml/2006/main" xmlns:r="http://schemas.openxmlformats.org/officeDocument/2006/relationships">
  <dimension ref="A1:F47"/>
  <sheetViews>
    <sheetView zoomScale="70" zoomScaleNormal="70" workbookViewId="0">
      <selection activeCell="F10" sqref="F10:F11"/>
    </sheetView>
  </sheetViews>
  <sheetFormatPr defaultRowHeight="15"/>
  <cols>
    <col min="1" max="1" width="15.7109375" customWidth="1"/>
    <col min="2" max="2" width="15.42578125" style="104" bestFit="1" customWidth="1"/>
    <col min="3" max="3" width="54.28515625" customWidth="1"/>
    <col min="4" max="4" width="8.5703125" customWidth="1"/>
    <col min="5" max="5" width="161" style="103" bestFit="1" customWidth="1"/>
    <col min="6" max="6" width="20.140625" customWidth="1"/>
  </cols>
  <sheetData>
    <row r="1" spans="1:6" ht="18.75">
      <c r="A1" s="67" t="s">
        <v>78</v>
      </c>
      <c r="B1" s="64" t="s">
        <v>474</v>
      </c>
      <c r="C1" s="64" t="s">
        <v>610</v>
      </c>
      <c r="D1" s="64"/>
      <c r="E1" s="64" t="s">
        <v>609</v>
      </c>
    </row>
    <row r="2" spans="1:6">
      <c r="A2" s="67"/>
      <c r="B2" s="63">
        <v>43009</v>
      </c>
      <c r="C2" s="108" t="s">
        <v>949</v>
      </c>
      <c r="D2" s="61"/>
      <c r="E2" s="115" t="s">
        <v>996</v>
      </c>
    </row>
    <row r="3" spans="1:6" ht="32.25" customHeight="1">
      <c r="A3" s="67"/>
      <c r="B3" s="63">
        <v>43132</v>
      </c>
      <c r="C3" s="62" t="s">
        <v>1203</v>
      </c>
      <c r="D3" s="111">
        <v>8</v>
      </c>
      <c r="E3" s="110" t="s">
        <v>1202</v>
      </c>
      <c r="F3" s="112" t="s">
        <v>1054</v>
      </c>
    </row>
    <row r="4" spans="1:6" ht="32.25" customHeight="1">
      <c r="A4" s="66"/>
      <c r="B4" s="63">
        <v>43252</v>
      </c>
      <c r="C4" s="62" t="s">
        <v>1201</v>
      </c>
      <c r="D4" s="111">
        <v>6</v>
      </c>
      <c r="E4" s="110" t="s">
        <v>1200</v>
      </c>
      <c r="F4" s="109"/>
    </row>
    <row r="5" spans="1:6" ht="32.25" customHeight="1">
      <c r="A5" s="66"/>
      <c r="B5" s="63">
        <v>43344</v>
      </c>
      <c r="C5" s="62" t="s">
        <v>1199</v>
      </c>
      <c r="D5" s="62">
        <v>6</v>
      </c>
      <c r="E5" s="110" t="s">
        <v>1198</v>
      </c>
      <c r="F5" s="109"/>
    </row>
    <row r="6" spans="1:6" ht="18.75">
      <c r="A6" s="66"/>
      <c r="B6" s="63">
        <v>43435</v>
      </c>
      <c r="C6" s="108" t="s">
        <v>949</v>
      </c>
      <c r="D6" s="61"/>
      <c r="E6" s="107" t="s">
        <v>948</v>
      </c>
    </row>
    <row r="7" spans="1:6">
      <c r="A7" s="60"/>
      <c r="B7" s="106"/>
      <c r="C7" s="60"/>
      <c r="D7" s="60"/>
      <c r="E7" s="105"/>
    </row>
    <row r="8" spans="1:6" ht="18.75">
      <c r="A8" s="67" t="s">
        <v>99</v>
      </c>
      <c r="B8" s="64" t="s">
        <v>474</v>
      </c>
      <c r="C8" s="64" t="s">
        <v>610</v>
      </c>
      <c r="D8" s="64"/>
      <c r="E8" s="64" t="s">
        <v>609</v>
      </c>
    </row>
    <row r="9" spans="1:6">
      <c r="A9" s="67"/>
      <c r="B9" s="63">
        <v>43009</v>
      </c>
      <c r="C9" s="108" t="s">
        <v>949</v>
      </c>
      <c r="D9" s="61"/>
      <c r="E9" s="107" t="s">
        <v>996</v>
      </c>
    </row>
    <row r="10" spans="1:6" ht="32.25" customHeight="1">
      <c r="A10" s="67"/>
      <c r="B10" s="63">
        <v>43132</v>
      </c>
      <c r="C10" s="62" t="s">
        <v>1197</v>
      </c>
      <c r="D10" s="111">
        <v>8</v>
      </c>
      <c r="E10" s="110" t="s">
        <v>1195</v>
      </c>
      <c r="F10" s="113" t="s">
        <v>1035</v>
      </c>
    </row>
    <row r="11" spans="1:6" ht="32.25" customHeight="1">
      <c r="A11" s="66"/>
      <c r="B11" s="63">
        <v>43221</v>
      </c>
      <c r="C11" s="62" t="s">
        <v>1194</v>
      </c>
      <c r="D11" s="62">
        <v>12</v>
      </c>
      <c r="E11" s="110" t="s">
        <v>1193</v>
      </c>
      <c r="F11" s="113"/>
    </row>
    <row r="12" spans="1:6">
      <c r="A12" s="60"/>
      <c r="B12" s="106"/>
      <c r="C12" s="60"/>
      <c r="D12" s="60"/>
      <c r="E12" s="105"/>
    </row>
    <row r="13" spans="1:6" ht="18.75">
      <c r="A13" s="67" t="s">
        <v>38</v>
      </c>
      <c r="B13" s="64" t="s">
        <v>474</v>
      </c>
      <c r="C13" s="64" t="s">
        <v>610</v>
      </c>
      <c r="D13" s="64"/>
      <c r="E13" s="64" t="s">
        <v>609</v>
      </c>
    </row>
    <row r="14" spans="1:6">
      <c r="A14" s="67"/>
      <c r="B14" s="63">
        <v>43009</v>
      </c>
      <c r="C14" s="108" t="s">
        <v>949</v>
      </c>
      <c r="D14" s="61"/>
      <c r="E14" s="107" t="s">
        <v>996</v>
      </c>
    </row>
    <row r="15" spans="1:6" ht="32.25" customHeight="1">
      <c r="A15" s="67"/>
      <c r="B15" s="63">
        <v>43132</v>
      </c>
      <c r="C15" s="62" t="s">
        <v>1196</v>
      </c>
      <c r="D15" s="111">
        <v>8</v>
      </c>
      <c r="E15" s="110" t="s">
        <v>1195</v>
      </c>
      <c r="F15" s="113" t="s">
        <v>1035</v>
      </c>
    </row>
    <row r="16" spans="1:6" ht="32.25" customHeight="1">
      <c r="A16" s="66"/>
      <c r="B16" s="63">
        <v>43221</v>
      </c>
      <c r="C16" s="62" t="s">
        <v>1194</v>
      </c>
      <c r="D16" s="62">
        <v>12</v>
      </c>
      <c r="E16" s="110" t="s">
        <v>1193</v>
      </c>
      <c r="F16" s="113"/>
    </row>
    <row r="17" spans="1:6">
      <c r="A17" s="60"/>
      <c r="B17" s="106"/>
      <c r="C17" s="60"/>
      <c r="D17" s="60"/>
      <c r="E17" s="105"/>
    </row>
    <row r="18" spans="1:6" ht="18.75">
      <c r="A18" s="67" t="s">
        <v>85</v>
      </c>
      <c r="B18" s="64" t="s">
        <v>474</v>
      </c>
      <c r="C18" s="64" t="s">
        <v>610</v>
      </c>
      <c r="D18" s="64"/>
      <c r="E18" s="64" t="s">
        <v>609</v>
      </c>
    </row>
    <row r="19" spans="1:6">
      <c r="A19" s="67"/>
      <c r="B19" s="63">
        <v>43009</v>
      </c>
      <c r="C19" s="108" t="s">
        <v>949</v>
      </c>
      <c r="D19" s="61"/>
      <c r="E19" s="107" t="s">
        <v>996</v>
      </c>
    </row>
    <row r="20" spans="1:6" ht="32.25" customHeight="1">
      <c r="A20" s="67"/>
      <c r="B20" s="63">
        <v>43132</v>
      </c>
      <c r="C20" s="62" t="s">
        <v>1196</v>
      </c>
      <c r="D20" s="111">
        <v>8</v>
      </c>
      <c r="E20" s="110" t="s">
        <v>1195</v>
      </c>
      <c r="F20" s="113" t="s">
        <v>1035</v>
      </c>
    </row>
    <row r="21" spans="1:6" ht="32.25" customHeight="1">
      <c r="A21" s="66"/>
      <c r="B21" s="63">
        <v>43221</v>
      </c>
      <c r="C21" s="62" t="s">
        <v>1194</v>
      </c>
      <c r="D21" s="62">
        <v>12</v>
      </c>
      <c r="E21" s="110" t="s">
        <v>1193</v>
      </c>
      <c r="F21" s="113"/>
    </row>
    <row r="22" spans="1:6">
      <c r="A22" s="60"/>
      <c r="B22" s="106"/>
      <c r="C22" s="60"/>
      <c r="D22" s="60"/>
      <c r="E22" s="105"/>
    </row>
    <row r="23" spans="1:6" ht="18.75">
      <c r="A23" s="67" t="s">
        <v>50</v>
      </c>
      <c r="B23" s="64" t="s">
        <v>474</v>
      </c>
      <c r="C23" s="64" t="s">
        <v>610</v>
      </c>
      <c r="D23" s="64"/>
      <c r="E23" s="64" t="s">
        <v>609</v>
      </c>
    </row>
    <row r="24" spans="1:6">
      <c r="A24" s="67"/>
      <c r="B24" s="63">
        <v>43009</v>
      </c>
      <c r="C24" s="108" t="s">
        <v>949</v>
      </c>
      <c r="D24" s="61"/>
      <c r="E24" s="107" t="s">
        <v>996</v>
      </c>
    </row>
    <row r="25" spans="1:6" ht="32.25" customHeight="1">
      <c r="A25" s="67"/>
      <c r="B25" s="63">
        <v>43160</v>
      </c>
      <c r="C25" s="62" t="s">
        <v>1192</v>
      </c>
      <c r="D25" s="111">
        <v>6</v>
      </c>
      <c r="E25" s="110" t="s">
        <v>1191</v>
      </c>
      <c r="F25" s="113" t="s">
        <v>1134</v>
      </c>
    </row>
    <row r="26" spans="1:6" ht="67.5" customHeight="1">
      <c r="A26" s="66"/>
      <c r="B26" s="63">
        <v>43221</v>
      </c>
      <c r="C26" s="62" t="s">
        <v>1188</v>
      </c>
      <c r="D26" s="62">
        <v>13</v>
      </c>
      <c r="E26" s="110" t="s">
        <v>1187</v>
      </c>
      <c r="F26" s="113"/>
    </row>
    <row r="27" spans="1:6">
      <c r="A27" s="60"/>
      <c r="B27" s="106"/>
      <c r="C27" s="60"/>
      <c r="D27" s="60"/>
      <c r="E27" s="105"/>
    </row>
    <row r="28" spans="1:6" ht="18.75">
      <c r="A28" s="67" t="s">
        <v>153</v>
      </c>
      <c r="B28" s="64" t="s">
        <v>474</v>
      </c>
      <c r="C28" s="64" t="s">
        <v>610</v>
      </c>
      <c r="D28" s="64"/>
      <c r="E28" s="64" t="s">
        <v>609</v>
      </c>
    </row>
    <row r="29" spans="1:6">
      <c r="A29" s="67"/>
      <c r="B29" s="63">
        <v>43009</v>
      </c>
      <c r="C29" s="108" t="s">
        <v>949</v>
      </c>
      <c r="D29" s="61"/>
      <c r="E29" s="107" t="s">
        <v>996</v>
      </c>
    </row>
    <row r="30" spans="1:6" ht="32.25" customHeight="1">
      <c r="A30" s="67"/>
      <c r="B30" s="63">
        <v>43160</v>
      </c>
      <c r="C30" s="62" t="s">
        <v>1190</v>
      </c>
      <c r="D30" s="111">
        <v>6</v>
      </c>
      <c r="E30" s="110" t="s">
        <v>1189</v>
      </c>
      <c r="F30" s="113" t="s">
        <v>1134</v>
      </c>
    </row>
    <row r="31" spans="1:6" ht="57.75" customHeight="1">
      <c r="A31" s="66"/>
      <c r="B31" s="63">
        <v>43221</v>
      </c>
      <c r="C31" s="62" t="s">
        <v>1188</v>
      </c>
      <c r="D31" s="62">
        <v>13</v>
      </c>
      <c r="E31" s="110" t="s">
        <v>1187</v>
      </c>
      <c r="F31" s="113"/>
    </row>
    <row r="32" spans="1:6">
      <c r="A32" s="60"/>
      <c r="B32" s="106"/>
      <c r="C32" s="60"/>
      <c r="D32" s="60"/>
      <c r="E32" s="105"/>
    </row>
    <row r="33" spans="1:6" ht="18.75">
      <c r="A33" s="67" t="s">
        <v>264</v>
      </c>
      <c r="B33" s="64" t="s">
        <v>474</v>
      </c>
      <c r="C33" s="64" t="s">
        <v>610</v>
      </c>
      <c r="D33" s="64"/>
      <c r="E33" s="64" t="s">
        <v>609</v>
      </c>
    </row>
    <row r="34" spans="1:6" ht="24" customHeight="1">
      <c r="A34" s="67"/>
      <c r="B34" s="63">
        <v>43009</v>
      </c>
      <c r="C34" s="108" t="s">
        <v>949</v>
      </c>
      <c r="D34" s="61"/>
      <c r="E34" s="107" t="s">
        <v>996</v>
      </c>
    </row>
    <row r="35" spans="1:6" ht="32.25" customHeight="1">
      <c r="A35" s="67"/>
      <c r="B35" s="63">
        <v>43160</v>
      </c>
      <c r="C35" s="62" t="s">
        <v>1184</v>
      </c>
      <c r="D35" s="111">
        <v>6</v>
      </c>
      <c r="E35" s="110" t="s">
        <v>1186</v>
      </c>
      <c r="F35" s="113" t="s">
        <v>1027</v>
      </c>
    </row>
    <row r="36" spans="1:6" ht="32.25" customHeight="1">
      <c r="A36" s="66"/>
      <c r="B36" s="63">
        <v>43221</v>
      </c>
      <c r="C36" s="62" t="s">
        <v>1182</v>
      </c>
      <c r="D36" s="62">
        <v>10</v>
      </c>
      <c r="E36" s="110" t="s">
        <v>1185</v>
      </c>
      <c r="F36" s="113"/>
    </row>
    <row r="37" spans="1:6">
      <c r="A37" s="60"/>
      <c r="B37" s="106"/>
      <c r="C37" s="60"/>
      <c r="D37" s="60"/>
      <c r="E37" s="105"/>
    </row>
    <row r="38" spans="1:6" ht="18.75">
      <c r="A38" s="67" t="s">
        <v>621</v>
      </c>
      <c r="B38" s="64" t="s">
        <v>474</v>
      </c>
      <c r="C38" s="64" t="s">
        <v>610</v>
      </c>
      <c r="D38" s="64"/>
      <c r="E38" s="64" t="s">
        <v>609</v>
      </c>
    </row>
    <row r="39" spans="1:6">
      <c r="A39" s="67"/>
      <c r="B39" s="63">
        <v>43009</v>
      </c>
      <c r="C39" s="108" t="s">
        <v>949</v>
      </c>
      <c r="D39" s="61"/>
      <c r="E39" s="107" t="s">
        <v>996</v>
      </c>
    </row>
    <row r="40" spans="1:6" ht="32.25" customHeight="1">
      <c r="A40" s="67"/>
      <c r="B40" s="63">
        <v>43160</v>
      </c>
      <c r="C40" s="62" t="s">
        <v>1184</v>
      </c>
      <c r="D40" s="111">
        <v>6</v>
      </c>
      <c r="E40" s="61" t="s">
        <v>1183</v>
      </c>
      <c r="F40" s="113" t="s">
        <v>1027</v>
      </c>
    </row>
    <row r="41" spans="1:6" ht="32.25" customHeight="1">
      <c r="A41" s="66"/>
      <c r="B41" s="63">
        <v>43221</v>
      </c>
      <c r="C41" s="62" t="s">
        <v>1182</v>
      </c>
      <c r="D41" s="62">
        <v>10</v>
      </c>
      <c r="E41" s="61" t="s">
        <v>1181</v>
      </c>
      <c r="F41" s="113"/>
    </row>
    <row r="42" spans="1:6">
      <c r="A42" s="60"/>
      <c r="B42" s="106"/>
      <c r="C42" s="60"/>
      <c r="D42" s="60"/>
      <c r="E42" s="105"/>
    </row>
    <row r="43" spans="1:6" ht="18.75">
      <c r="A43" s="67" t="s">
        <v>620</v>
      </c>
      <c r="B43" s="64" t="s">
        <v>474</v>
      </c>
      <c r="C43" s="64" t="s">
        <v>610</v>
      </c>
      <c r="D43" s="64"/>
      <c r="E43" s="64" t="s">
        <v>609</v>
      </c>
    </row>
    <row r="44" spans="1:6">
      <c r="A44" s="67"/>
      <c r="B44" s="63">
        <v>43009</v>
      </c>
      <c r="C44" s="108" t="s">
        <v>949</v>
      </c>
      <c r="D44" s="61"/>
      <c r="E44" s="107" t="s">
        <v>996</v>
      </c>
    </row>
    <row r="45" spans="1:6" ht="32.25" customHeight="1">
      <c r="A45" s="67"/>
      <c r="B45" s="63">
        <v>43160</v>
      </c>
      <c r="C45" s="62" t="s">
        <v>1180</v>
      </c>
      <c r="D45" s="111">
        <v>6</v>
      </c>
      <c r="E45" s="61" t="s">
        <v>1179</v>
      </c>
      <c r="F45" s="113" t="s">
        <v>1027</v>
      </c>
    </row>
    <row r="46" spans="1:6" ht="32.25" customHeight="1">
      <c r="A46" s="66"/>
      <c r="B46" s="63">
        <v>43221</v>
      </c>
      <c r="C46" s="62" t="s">
        <v>1178</v>
      </c>
      <c r="D46" s="111">
        <v>10</v>
      </c>
      <c r="E46" s="61" t="s">
        <v>1177</v>
      </c>
      <c r="F46" s="113"/>
    </row>
    <row r="47" spans="1:6">
      <c r="A47" s="60"/>
      <c r="B47" s="106"/>
      <c r="C47" s="60"/>
      <c r="D47" s="60"/>
      <c r="E47" s="105"/>
    </row>
  </sheetData>
  <mergeCells count="18">
    <mergeCell ref="A1:A3"/>
    <mergeCell ref="F3:F5"/>
    <mergeCell ref="A8:A10"/>
    <mergeCell ref="F10:F11"/>
    <mergeCell ref="A13:A15"/>
    <mergeCell ref="F15:F16"/>
    <mergeCell ref="A18:A20"/>
    <mergeCell ref="F20:F21"/>
    <mergeCell ref="A23:A25"/>
    <mergeCell ref="F25:F26"/>
    <mergeCell ref="A28:A30"/>
    <mergeCell ref="F30:F31"/>
    <mergeCell ref="A33:A35"/>
    <mergeCell ref="F35:F36"/>
    <mergeCell ref="A38:A40"/>
    <mergeCell ref="F40:F41"/>
    <mergeCell ref="A43:A45"/>
    <mergeCell ref="F45:F46"/>
  </mergeCells>
  <pageMargins left="0.7" right="0.7" top="0.75" bottom="0.75" header="0.3" footer="0.3"/>
  <pageSetup paperSize="9" orientation="portrait" horizontalDpi="0" verticalDpi="0" r:id="rId1"/>
</worksheet>
</file>

<file path=xl/worksheets/sheet13.xml><?xml version="1.0" encoding="utf-8"?>
<worksheet xmlns="http://schemas.openxmlformats.org/spreadsheetml/2006/main" xmlns:r="http://schemas.openxmlformats.org/officeDocument/2006/relationships">
  <dimension ref="A1:F57"/>
  <sheetViews>
    <sheetView topLeftCell="A31" zoomScale="85" zoomScaleNormal="85" workbookViewId="0">
      <selection activeCell="E19" sqref="E19"/>
    </sheetView>
  </sheetViews>
  <sheetFormatPr defaultRowHeight="15"/>
  <cols>
    <col min="1" max="1" width="15.7109375" customWidth="1"/>
    <col min="2" max="2" width="15.42578125" style="104" bestFit="1" customWidth="1"/>
    <col min="3" max="3" width="54.28515625" customWidth="1"/>
    <col min="4" max="4" width="10.140625" customWidth="1"/>
    <col min="5" max="5" width="161" bestFit="1" customWidth="1"/>
    <col min="6" max="6" width="17.85546875" customWidth="1"/>
  </cols>
  <sheetData>
    <row r="1" spans="1:6" ht="18.75">
      <c r="A1" s="67" t="s">
        <v>78</v>
      </c>
      <c r="B1" s="64" t="s">
        <v>474</v>
      </c>
      <c r="C1" s="64" t="s">
        <v>610</v>
      </c>
      <c r="D1" s="64"/>
      <c r="E1" s="64" t="s">
        <v>609</v>
      </c>
    </row>
    <row r="2" spans="1:6">
      <c r="A2" s="67"/>
      <c r="B2" s="63">
        <v>43009</v>
      </c>
      <c r="C2" s="116" t="s">
        <v>949</v>
      </c>
      <c r="D2" s="61"/>
      <c r="E2" s="107" t="s">
        <v>996</v>
      </c>
    </row>
    <row r="3" spans="1:6" ht="32.25" customHeight="1">
      <c r="A3" s="67"/>
      <c r="B3" s="63">
        <v>43132</v>
      </c>
      <c r="C3" s="62" t="s">
        <v>1226</v>
      </c>
      <c r="D3" s="111">
        <v>8</v>
      </c>
      <c r="E3" s="61" t="s">
        <v>1221</v>
      </c>
      <c r="F3" s="113" t="s">
        <v>976</v>
      </c>
    </row>
    <row r="4" spans="1:6" ht="32.25" customHeight="1">
      <c r="A4" s="66"/>
      <c r="B4" s="63">
        <v>43252</v>
      </c>
      <c r="C4" s="62" t="s">
        <v>1220</v>
      </c>
      <c r="D4" s="111">
        <v>3</v>
      </c>
      <c r="E4" s="61" t="s">
        <v>1224</v>
      </c>
      <c r="F4" s="113"/>
    </row>
    <row r="5" spans="1:6" ht="32.25" customHeight="1">
      <c r="A5" s="66"/>
      <c r="B5" s="63">
        <v>43313</v>
      </c>
      <c r="C5" s="62" t="s">
        <v>1218</v>
      </c>
      <c r="D5" s="111">
        <v>1</v>
      </c>
      <c r="E5" s="61" t="s">
        <v>1225</v>
      </c>
      <c r="F5" s="113"/>
    </row>
    <row r="6" spans="1:6" ht="18.75">
      <c r="A6" s="66"/>
      <c r="B6" s="63">
        <v>43405</v>
      </c>
      <c r="C6" s="116" t="s">
        <v>949</v>
      </c>
      <c r="D6" s="61"/>
      <c r="E6" s="107" t="s">
        <v>1216</v>
      </c>
    </row>
    <row r="7" spans="1:6">
      <c r="A7" s="60"/>
      <c r="B7" s="106"/>
      <c r="C7" s="60"/>
      <c r="D7" s="60"/>
      <c r="E7" s="60"/>
    </row>
    <row r="8" spans="1:6" ht="18.75">
      <c r="A8" s="67" t="s">
        <v>99</v>
      </c>
      <c r="B8" s="64" t="s">
        <v>474</v>
      </c>
      <c r="C8" s="64" t="s">
        <v>610</v>
      </c>
      <c r="D8" s="64"/>
      <c r="E8" s="64" t="s">
        <v>609</v>
      </c>
    </row>
    <row r="9" spans="1:6">
      <c r="A9" s="67"/>
      <c r="B9" s="63">
        <v>43009</v>
      </c>
      <c r="C9" s="116" t="s">
        <v>949</v>
      </c>
      <c r="D9" s="61"/>
      <c r="E9" s="107" t="s">
        <v>996</v>
      </c>
    </row>
    <row r="10" spans="1:6" ht="32.25" customHeight="1">
      <c r="A10" s="67"/>
      <c r="B10" s="63">
        <v>43132</v>
      </c>
      <c r="C10" s="62" t="s">
        <v>1222</v>
      </c>
      <c r="D10" s="111">
        <v>8</v>
      </c>
      <c r="E10" s="61" t="s">
        <v>1221</v>
      </c>
      <c r="F10" s="113" t="s">
        <v>976</v>
      </c>
    </row>
    <row r="11" spans="1:6" ht="32.25" customHeight="1">
      <c r="A11" s="66"/>
      <c r="B11" s="63">
        <v>43252</v>
      </c>
      <c r="C11" s="62" t="s">
        <v>1220</v>
      </c>
      <c r="D11" s="111">
        <v>3</v>
      </c>
      <c r="E11" s="61" t="s">
        <v>1224</v>
      </c>
      <c r="F11" s="113"/>
    </row>
    <row r="12" spans="1:6" ht="32.25" customHeight="1">
      <c r="A12" s="66"/>
      <c r="B12" s="63">
        <v>43313</v>
      </c>
      <c r="C12" s="62" t="s">
        <v>1218</v>
      </c>
      <c r="D12" s="111">
        <v>1</v>
      </c>
      <c r="E12" s="61" t="s">
        <v>1223</v>
      </c>
      <c r="F12" s="113"/>
    </row>
    <row r="13" spans="1:6" ht="18.75">
      <c r="A13" s="66"/>
      <c r="B13" s="63">
        <v>43405</v>
      </c>
      <c r="C13" s="116" t="s">
        <v>949</v>
      </c>
      <c r="D13" s="61"/>
      <c r="E13" s="107" t="s">
        <v>1216</v>
      </c>
    </row>
    <row r="14" spans="1:6">
      <c r="A14" s="60"/>
      <c r="B14" s="106"/>
      <c r="C14" s="60"/>
      <c r="D14" s="60"/>
      <c r="E14" s="60"/>
    </row>
    <row r="15" spans="1:6" ht="18.75">
      <c r="A15" s="67" t="s">
        <v>38</v>
      </c>
      <c r="B15" s="64" t="s">
        <v>474</v>
      </c>
      <c r="C15" s="64" t="s">
        <v>610</v>
      </c>
      <c r="D15" s="64"/>
      <c r="E15" s="64" t="s">
        <v>609</v>
      </c>
    </row>
    <row r="16" spans="1:6">
      <c r="A16" s="67"/>
      <c r="B16" s="63">
        <v>43009</v>
      </c>
      <c r="C16" s="116" t="s">
        <v>949</v>
      </c>
      <c r="D16" s="61"/>
      <c r="E16" s="107" t="s">
        <v>996</v>
      </c>
    </row>
    <row r="17" spans="1:6" ht="32.25" customHeight="1">
      <c r="A17" s="67"/>
      <c r="B17" s="63">
        <v>43132</v>
      </c>
      <c r="C17" s="62" t="s">
        <v>1222</v>
      </c>
      <c r="D17" s="111">
        <v>8</v>
      </c>
      <c r="E17" s="61" t="s">
        <v>1221</v>
      </c>
      <c r="F17" s="113" t="s">
        <v>976</v>
      </c>
    </row>
    <row r="18" spans="1:6" ht="32.25" customHeight="1">
      <c r="A18" s="66"/>
      <c r="B18" s="63">
        <v>43252</v>
      </c>
      <c r="C18" s="62" t="s">
        <v>1220</v>
      </c>
      <c r="D18" s="111">
        <v>3</v>
      </c>
      <c r="E18" s="61" t="s">
        <v>1219</v>
      </c>
      <c r="F18" s="113"/>
    </row>
    <row r="19" spans="1:6" ht="32.25" customHeight="1">
      <c r="A19" s="66"/>
      <c r="B19" s="63">
        <v>43313</v>
      </c>
      <c r="C19" s="62" t="s">
        <v>1218</v>
      </c>
      <c r="D19" s="111">
        <v>1</v>
      </c>
      <c r="E19" s="61" t="s">
        <v>1217</v>
      </c>
      <c r="F19" s="113"/>
    </row>
    <row r="20" spans="1:6" ht="18.75">
      <c r="A20" s="66"/>
      <c r="B20" s="63">
        <v>43405</v>
      </c>
      <c r="C20" s="116" t="s">
        <v>949</v>
      </c>
      <c r="D20" s="61"/>
      <c r="E20" s="107" t="s">
        <v>1216</v>
      </c>
    </row>
    <row r="21" spans="1:6">
      <c r="A21" s="60"/>
      <c r="B21" s="106"/>
      <c r="C21" s="60"/>
      <c r="D21" s="60"/>
      <c r="E21" s="60"/>
    </row>
    <row r="22" spans="1:6" ht="18.75">
      <c r="A22" s="67" t="s">
        <v>85</v>
      </c>
      <c r="B22" s="64" t="s">
        <v>474</v>
      </c>
      <c r="C22" s="64" t="s">
        <v>610</v>
      </c>
      <c r="D22" s="64"/>
      <c r="E22" s="64" t="s">
        <v>609</v>
      </c>
    </row>
    <row r="23" spans="1:6">
      <c r="A23" s="67"/>
      <c r="B23" s="63">
        <v>43009</v>
      </c>
      <c r="C23" s="116" t="s">
        <v>949</v>
      </c>
      <c r="D23" s="61"/>
      <c r="E23" s="107" t="s">
        <v>996</v>
      </c>
    </row>
    <row r="24" spans="1:6" ht="32.25" customHeight="1">
      <c r="A24" s="67"/>
      <c r="B24" s="63">
        <v>43132</v>
      </c>
      <c r="C24" s="62" t="s">
        <v>1215</v>
      </c>
      <c r="D24" s="111">
        <v>8</v>
      </c>
      <c r="E24" s="61" t="s">
        <v>1214</v>
      </c>
      <c r="F24" s="113" t="s">
        <v>1027</v>
      </c>
    </row>
    <row r="25" spans="1:6" ht="32.25" customHeight="1">
      <c r="A25" s="66"/>
      <c r="B25" s="63">
        <v>43252</v>
      </c>
      <c r="C25" s="62" t="s">
        <v>1209</v>
      </c>
      <c r="D25" s="111">
        <v>8</v>
      </c>
      <c r="E25" s="61" t="s">
        <v>1213</v>
      </c>
      <c r="F25" s="113"/>
    </row>
    <row r="26" spans="1:6" ht="18.75">
      <c r="A26" s="66"/>
      <c r="B26" s="63">
        <v>43405</v>
      </c>
      <c r="C26" s="116" t="s">
        <v>949</v>
      </c>
      <c r="D26" s="61"/>
      <c r="E26" s="107" t="s">
        <v>1204</v>
      </c>
    </row>
    <row r="27" spans="1:6">
      <c r="A27" s="60"/>
      <c r="B27" s="106"/>
      <c r="C27" s="60"/>
      <c r="D27" s="60"/>
      <c r="E27" s="60"/>
    </row>
    <row r="28" spans="1:6" ht="18.75">
      <c r="A28" s="67" t="s">
        <v>50</v>
      </c>
      <c r="B28" s="64" t="s">
        <v>474</v>
      </c>
      <c r="C28" s="64" t="s">
        <v>610</v>
      </c>
      <c r="D28" s="64"/>
      <c r="E28" s="64" t="s">
        <v>609</v>
      </c>
    </row>
    <row r="29" spans="1:6">
      <c r="A29" s="67"/>
      <c r="B29" s="63">
        <v>43009</v>
      </c>
      <c r="C29" s="116" t="s">
        <v>949</v>
      </c>
      <c r="D29" s="61"/>
      <c r="E29" s="107" t="s">
        <v>996</v>
      </c>
    </row>
    <row r="30" spans="1:6" ht="32.25" customHeight="1">
      <c r="A30" s="67"/>
      <c r="B30" s="63">
        <v>43160</v>
      </c>
      <c r="C30" s="62" t="s">
        <v>1212</v>
      </c>
      <c r="D30" s="111">
        <v>8</v>
      </c>
      <c r="E30" s="61" t="s">
        <v>1211</v>
      </c>
      <c r="F30" s="113" t="s">
        <v>1027</v>
      </c>
    </row>
    <row r="31" spans="1:6" ht="32.25" customHeight="1">
      <c r="A31" s="66"/>
      <c r="B31" s="63">
        <v>43252</v>
      </c>
      <c r="C31" s="62" t="s">
        <v>1209</v>
      </c>
      <c r="D31" s="111">
        <v>8</v>
      </c>
      <c r="E31" s="61" t="s">
        <v>1208</v>
      </c>
      <c r="F31" s="113"/>
    </row>
    <row r="32" spans="1:6" ht="18.75">
      <c r="A32" s="66"/>
      <c r="B32" s="63">
        <v>43405</v>
      </c>
      <c r="C32" s="116" t="s">
        <v>949</v>
      </c>
      <c r="D32" s="61"/>
      <c r="E32" s="107" t="s">
        <v>1204</v>
      </c>
    </row>
    <row r="33" spans="1:6">
      <c r="A33" s="60"/>
      <c r="B33" s="106"/>
      <c r="C33" s="60"/>
      <c r="D33" s="60"/>
      <c r="E33" s="60"/>
    </row>
    <row r="34" spans="1:6" ht="18.75">
      <c r="A34" s="67" t="s">
        <v>153</v>
      </c>
      <c r="B34" s="64" t="s">
        <v>474</v>
      </c>
      <c r="C34" s="64" t="s">
        <v>610</v>
      </c>
      <c r="D34" s="64"/>
      <c r="E34" s="64" t="s">
        <v>609</v>
      </c>
    </row>
    <row r="35" spans="1:6">
      <c r="A35" s="67"/>
      <c r="B35" s="63">
        <v>43009</v>
      </c>
      <c r="C35" s="116" t="s">
        <v>949</v>
      </c>
      <c r="D35" s="61"/>
      <c r="E35" s="107" t="s">
        <v>996</v>
      </c>
    </row>
    <row r="36" spans="1:6" ht="32.25" customHeight="1">
      <c r="A36" s="67"/>
      <c r="B36" s="63">
        <v>43132</v>
      </c>
      <c r="C36" s="62" t="s">
        <v>1210</v>
      </c>
      <c r="D36" s="111">
        <v>8</v>
      </c>
      <c r="E36" s="61" t="s">
        <v>991</v>
      </c>
      <c r="F36" s="113" t="s">
        <v>1027</v>
      </c>
    </row>
    <row r="37" spans="1:6" ht="32.25" customHeight="1">
      <c r="A37" s="66"/>
      <c r="B37" s="63">
        <v>43252</v>
      </c>
      <c r="C37" s="62" t="s">
        <v>1209</v>
      </c>
      <c r="D37" s="111">
        <v>8</v>
      </c>
      <c r="E37" s="61" t="s">
        <v>1208</v>
      </c>
      <c r="F37" s="113"/>
    </row>
    <row r="38" spans="1:6" ht="18.75">
      <c r="A38" s="66"/>
      <c r="B38" s="63">
        <v>43405</v>
      </c>
      <c r="C38" s="116" t="s">
        <v>949</v>
      </c>
      <c r="D38" s="61"/>
      <c r="E38" s="107" t="s">
        <v>1204</v>
      </c>
    </row>
    <row r="39" spans="1:6">
      <c r="A39" s="60"/>
      <c r="B39" s="106"/>
      <c r="C39" s="60"/>
      <c r="D39" s="60"/>
      <c r="E39" s="60"/>
    </row>
    <row r="40" spans="1:6" ht="18.75">
      <c r="A40" s="67" t="s">
        <v>264</v>
      </c>
      <c r="B40" s="64" t="s">
        <v>474</v>
      </c>
      <c r="C40" s="64" t="s">
        <v>610</v>
      </c>
      <c r="D40" s="64"/>
      <c r="E40" s="64" t="s">
        <v>609</v>
      </c>
    </row>
    <row r="41" spans="1:6">
      <c r="A41" s="67"/>
      <c r="B41" s="63">
        <v>43009</v>
      </c>
      <c r="C41" s="116" t="s">
        <v>949</v>
      </c>
      <c r="D41" s="61"/>
      <c r="E41" s="107" t="s">
        <v>996</v>
      </c>
    </row>
    <row r="42" spans="1:6" ht="32.25" customHeight="1">
      <c r="A42" s="67"/>
      <c r="B42" s="63">
        <v>43132</v>
      </c>
      <c r="C42" s="62" t="s">
        <v>1210</v>
      </c>
      <c r="D42" s="111">
        <v>8</v>
      </c>
      <c r="E42" s="61" t="s">
        <v>991</v>
      </c>
      <c r="F42" s="113" t="s">
        <v>1027</v>
      </c>
    </row>
    <row r="43" spans="1:6" ht="32.25" customHeight="1">
      <c r="A43" s="66"/>
      <c r="B43" s="63">
        <v>43252</v>
      </c>
      <c r="C43" s="62" t="s">
        <v>1209</v>
      </c>
      <c r="D43" s="111">
        <v>8</v>
      </c>
      <c r="E43" s="61" t="s">
        <v>1208</v>
      </c>
      <c r="F43" s="113"/>
    </row>
    <row r="44" spans="1:6" ht="18.75">
      <c r="A44" s="66"/>
      <c r="B44" s="63">
        <v>43405</v>
      </c>
      <c r="C44" s="116" t="s">
        <v>949</v>
      </c>
      <c r="D44" s="61"/>
      <c r="E44" s="107" t="s">
        <v>1204</v>
      </c>
    </row>
    <row r="45" spans="1:6">
      <c r="A45" s="60"/>
      <c r="B45" s="106"/>
      <c r="C45" s="60"/>
      <c r="D45" s="60"/>
      <c r="E45" s="60"/>
    </row>
    <row r="46" spans="1:6" ht="18.75">
      <c r="A46" s="67" t="s">
        <v>621</v>
      </c>
      <c r="B46" s="64" t="s">
        <v>474</v>
      </c>
      <c r="C46" s="64" t="s">
        <v>610</v>
      </c>
      <c r="D46" s="64"/>
      <c r="E46" s="64" t="s">
        <v>609</v>
      </c>
    </row>
    <row r="47" spans="1:6">
      <c r="A47" s="67"/>
      <c r="B47" s="63">
        <v>43009</v>
      </c>
      <c r="C47" s="116" t="s">
        <v>949</v>
      </c>
      <c r="D47" s="61"/>
      <c r="E47" s="107" t="s">
        <v>996</v>
      </c>
    </row>
    <row r="48" spans="1:6" ht="32.25" customHeight="1">
      <c r="A48" s="67"/>
      <c r="B48" s="63">
        <v>43132</v>
      </c>
      <c r="C48" s="62" t="s">
        <v>1210</v>
      </c>
      <c r="D48" s="111">
        <v>8</v>
      </c>
      <c r="E48" s="61" t="s">
        <v>991</v>
      </c>
      <c r="F48" s="113" t="s">
        <v>1027</v>
      </c>
    </row>
    <row r="49" spans="1:6" ht="32.25" customHeight="1">
      <c r="A49" s="66"/>
      <c r="B49" s="63">
        <v>43252</v>
      </c>
      <c r="C49" s="62" t="s">
        <v>1209</v>
      </c>
      <c r="D49" s="111">
        <v>8</v>
      </c>
      <c r="E49" s="61" t="s">
        <v>1208</v>
      </c>
      <c r="F49" s="113"/>
    </row>
    <row r="50" spans="1:6" ht="18.75">
      <c r="A50" s="66"/>
      <c r="B50" s="63">
        <v>43405</v>
      </c>
      <c r="C50" s="116" t="s">
        <v>949</v>
      </c>
      <c r="D50" s="61"/>
      <c r="E50" s="107" t="s">
        <v>1204</v>
      </c>
    </row>
    <row r="51" spans="1:6">
      <c r="A51" s="60"/>
      <c r="B51" s="106"/>
      <c r="C51" s="60"/>
      <c r="D51" s="60"/>
      <c r="E51" s="60"/>
    </row>
    <row r="52" spans="1:6" ht="18.75">
      <c r="A52" s="67" t="s">
        <v>620</v>
      </c>
      <c r="B52" s="64" t="s">
        <v>474</v>
      </c>
      <c r="C52" s="64" t="s">
        <v>610</v>
      </c>
      <c r="D52" s="64"/>
      <c r="E52" s="64" t="s">
        <v>609</v>
      </c>
    </row>
    <row r="53" spans="1:6">
      <c r="A53" s="67"/>
      <c r="B53" s="63">
        <v>43009</v>
      </c>
      <c r="C53" s="116" t="s">
        <v>949</v>
      </c>
      <c r="D53" s="61"/>
      <c r="E53" s="107" t="s">
        <v>996</v>
      </c>
    </row>
    <row r="54" spans="1:6" ht="32.25" customHeight="1">
      <c r="A54" s="67"/>
      <c r="B54" s="63">
        <v>43132</v>
      </c>
      <c r="C54" s="62" t="s">
        <v>1207</v>
      </c>
      <c r="D54" s="111">
        <v>8</v>
      </c>
      <c r="E54" s="61" t="s">
        <v>991</v>
      </c>
      <c r="F54" s="113" t="s">
        <v>1023</v>
      </c>
    </row>
    <row r="55" spans="1:6" ht="59.25" customHeight="1">
      <c r="A55" s="66"/>
      <c r="B55" s="63">
        <v>43252</v>
      </c>
      <c r="C55" s="62" t="s">
        <v>1206</v>
      </c>
      <c r="D55" s="111">
        <v>9</v>
      </c>
      <c r="E55" s="61" t="s">
        <v>1205</v>
      </c>
      <c r="F55" s="113"/>
    </row>
    <row r="56" spans="1:6" ht="18.75">
      <c r="A56" s="66"/>
      <c r="B56" s="63">
        <v>43405</v>
      </c>
      <c r="C56" s="116" t="s">
        <v>949</v>
      </c>
      <c r="D56" s="61"/>
      <c r="E56" s="107" t="s">
        <v>1204</v>
      </c>
    </row>
    <row r="57" spans="1:6">
      <c r="A57" s="60"/>
      <c r="B57" s="106"/>
      <c r="C57" s="60"/>
      <c r="D57" s="60"/>
      <c r="E57" s="60"/>
    </row>
  </sheetData>
  <mergeCells count="18">
    <mergeCell ref="A1:A3"/>
    <mergeCell ref="F3:F5"/>
    <mergeCell ref="A8:A10"/>
    <mergeCell ref="F10:F12"/>
    <mergeCell ref="A15:A17"/>
    <mergeCell ref="F17:F19"/>
    <mergeCell ref="A22:A24"/>
    <mergeCell ref="F24:F25"/>
    <mergeCell ref="A28:A30"/>
    <mergeCell ref="F30:F31"/>
    <mergeCell ref="A34:A36"/>
    <mergeCell ref="F36:F37"/>
    <mergeCell ref="A40:A42"/>
    <mergeCell ref="F42:F43"/>
    <mergeCell ref="A46:A48"/>
    <mergeCell ref="F48:F49"/>
    <mergeCell ref="A52:A54"/>
    <mergeCell ref="F54:F55"/>
  </mergeCells>
  <pageMargins left="0.7" right="0.7" top="0.75" bottom="0.75" header="0.3" footer="0.3"/>
  <pageSetup paperSize="9" orientation="portrait" horizontalDpi="0" verticalDpi="0" r:id="rId1"/>
</worksheet>
</file>

<file path=xl/worksheets/sheet14.xml><?xml version="1.0" encoding="utf-8"?>
<worksheet xmlns="http://schemas.openxmlformats.org/spreadsheetml/2006/main" xmlns:r="http://schemas.openxmlformats.org/officeDocument/2006/relationships">
  <dimension ref="A1:F54"/>
  <sheetViews>
    <sheetView zoomScale="70" zoomScaleNormal="70" workbookViewId="0">
      <selection activeCell="F51" sqref="F51:F53"/>
    </sheetView>
  </sheetViews>
  <sheetFormatPr defaultRowHeight="15"/>
  <cols>
    <col min="1" max="1" width="15.7109375" customWidth="1"/>
    <col min="2" max="2" width="15.42578125" style="104" bestFit="1" customWidth="1"/>
    <col min="3" max="3" width="54.28515625" customWidth="1"/>
    <col min="4" max="4" width="6.85546875" customWidth="1"/>
    <col min="5" max="5" width="161" bestFit="1" customWidth="1"/>
    <col min="6" max="6" width="18.5703125" customWidth="1"/>
  </cols>
  <sheetData>
    <row r="1" spans="1:6" ht="18.75">
      <c r="A1" s="67" t="s">
        <v>78</v>
      </c>
      <c r="B1" s="64" t="s">
        <v>474</v>
      </c>
      <c r="C1" s="64" t="s">
        <v>610</v>
      </c>
      <c r="D1" s="64"/>
      <c r="E1" s="64" t="s">
        <v>609</v>
      </c>
    </row>
    <row r="2" spans="1:6">
      <c r="A2" s="67"/>
      <c r="B2" s="63">
        <v>43009</v>
      </c>
      <c r="C2" s="116" t="s">
        <v>949</v>
      </c>
      <c r="D2" s="61"/>
      <c r="E2" s="107" t="s">
        <v>996</v>
      </c>
    </row>
    <row r="3" spans="1:6" ht="32.25" customHeight="1">
      <c r="A3" s="67"/>
      <c r="B3" s="63">
        <v>43160</v>
      </c>
      <c r="C3" s="62" t="s">
        <v>615</v>
      </c>
      <c r="D3" s="111">
        <v>9</v>
      </c>
      <c r="E3" s="61" t="s">
        <v>1249</v>
      </c>
      <c r="F3" s="113" t="s">
        <v>1027</v>
      </c>
    </row>
    <row r="4" spans="1:6" ht="32.25" customHeight="1">
      <c r="A4" s="67"/>
      <c r="B4" s="63">
        <v>43221</v>
      </c>
      <c r="C4" s="62" t="s">
        <v>1248</v>
      </c>
      <c r="D4" s="111">
        <v>7</v>
      </c>
      <c r="E4" s="61" t="s">
        <v>1247</v>
      </c>
      <c r="F4" s="113"/>
    </row>
    <row r="5" spans="1:6" ht="32.25" customHeight="1">
      <c r="A5" s="66"/>
      <c r="B5" s="63">
        <v>43344</v>
      </c>
      <c r="C5" s="62" t="s">
        <v>1067</v>
      </c>
      <c r="D5" s="111">
        <v>0</v>
      </c>
      <c r="E5" s="61" t="s">
        <v>1243</v>
      </c>
      <c r="F5" s="113"/>
    </row>
    <row r="6" spans="1:6">
      <c r="A6" s="60"/>
      <c r="B6" s="106"/>
      <c r="C6" s="60"/>
      <c r="D6" s="60"/>
      <c r="E6" s="60"/>
    </row>
    <row r="7" spans="1:6" ht="18.75">
      <c r="A7" s="67" t="s">
        <v>99</v>
      </c>
      <c r="B7" s="64" t="s">
        <v>474</v>
      </c>
      <c r="C7" s="64" t="s">
        <v>610</v>
      </c>
      <c r="D7" s="64"/>
      <c r="E7" s="64" t="s">
        <v>609</v>
      </c>
    </row>
    <row r="8" spans="1:6">
      <c r="A8" s="67"/>
      <c r="B8" s="63">
        <v>43009</v>
      </c>
      <c r="C8" s="116" t="s">
        <v>949</v>
      </c>
      <c r="D8" s="61"/>
      <c r="E8" s="107" t="s">
        <v>996</v>
      </c>
    </row>
    <row r="9" spans="1:6" ht="32.25" customHeight="1">
      <c r="A9" s="67"/>
      <c r="B9" s="63">
        <v>43160</v>
      </c>
      <c r="C9" s="62" t="s">
        <v>957</v>
      </c>
      <c r="D9" s="111">
        <v>7</v>
      </c>
      <c r="E9" s="61" t="s">
        <v>1246</v>
      </c>
      <c r="F9" s="113" t="s">
        <v>1144</v>
      </c>
    </row>
    <row r="10" spans="1:6" ht="32.25" customHeight="1">
      <c r="A10" s="66"/>
      <c r="B10" s="63">
        <v>43221</v>
      </c>
      <c r="C10" s="62" t="s">
        <v>1241</v>
      </c>
      <c r="D10" s="111">
        <v>7</v>
      </c>
      <c r="E10" s="61" t="s">
        <v>1240</v>
      </c>
      <c r="F10" s="113"/>
    </row>
    <row r="11" spans="1:6" ht="32.25" customHeight="1">
      <c r="A11" s="66"/>
      <c r="B11" s="63">
        <v>43344</v>
      </c>
      <c r="C11" s="62" t="s">
        <v>1067</v>
      </c>
      <c r="D11" s="111">
        <v>0</v>
      </c>
      <c r="E11" s="61" t="s">
        <v>1243</v>
      </c>
      <c r="F11" s="113"/>
    </row>
    <row r="12" spans="1:6">
      <c r="A12" s="60"/>
      <c r="B12" s="106"/>
      <c r="C12" s="60"/>
      <c r="D12" s="60"/>
      <c r="E12" s="60"/>
    </row>
    <row r="13" spans="1:6" ht="18.75">
      <c r="A13" s="67" t="s">
        <v>38</v>
      </c>
      <c r="B13" s="64" t="s">
        <v>474</v>
      </c>
      <c r="C13" s="64" t="s">
        <v>610</v>
      </c>
      <c r="D13" s="64"/>
      <c r="E13" s="64" t="s">
        <v>609</v>
      </c>
    </row>
    <row r="14" spans="1:6">
      <c r="A14" s="67"/>
      <c r="B14" s="63">
        <v>43009</v>
      </c>
      <c r="C14" s="116" t="s">
        <v>949</v>
      </c>
      <c r="D14" s="61"/>
      <c r="E14" s="107" t="s">
        <v>996</v>
      </c>
    </row>
    <row r="15" spans="1:6" ht="32.25" customHeight="1">
      <c r="A15" s="67"/>
      <c r="B15" s="63">
        <v>43160</v>
      </c>
      <c r="C15" s="62" t="s">
        <v>615</v>
      </c>
      <c r="D15" s="111">
        <v>9</v>
      </c>
      <c r="E15" s="61" t="s">
        <v>1245</v>
      </c>
      <c r="F15" s="113" t="s">
        <v>1027</v>
      </c>
    </row>
    <row r="16" spans="1:6" ht="32.25" customHeight="1">
      <c r="A16" s="66"/>
      <c r="B16" s="63">
        <v>43221</v>
      </c>
      <c r="C16" s="62" t="s">
        <v>1244</v>
      </c>
      <c r="D16" s="111">
        <v>7</v>
      </c>
      <c r="E16" s="61" t="s">
        <v>1240</v>
      </c>
      <c r="F16" s="113"/>
    </row>
    <row r="17" spans="1:6" ht="32.25" customHeight="1">
      <c r="A17" s="66"/>
      <c r="B17" s="63">
        <v>43344</v>
      </c>
      <c r="C17" s="62" t="s">
        <v>1067</v>
      </c>
      <c r="D17" s="111">
        <v>0</v>
      </c>
      <c r="E17" s="61" t="s">
        <v>1243</v>
      </c>
      <c r="F17" s="113"/>
    </row>
    <row r="18" spans="1:6">
      <c r="A18" s="60"/>
      <c r="B18" s="106"/>
      <c r="C18" s="60"/>
      <c r="D18" s="60"/>
      <c r="E18" s="60"/>
    </row>
    <row r="19" spans="1:6" ht="18.75">
      <c r="A19" s="67" t="s">
        <v>85</v>
      </c>
      <c r="B19" s="64" t="s">
        <v>474</v>
      </c>
      <c r="C19" s="64" t="s">
        <v>610</v>
      </c>
      <c r="D19" s="64"/>
      <c r="E19" s="64" t="s">
        <v>609</v>
      </c>
    </row>
    <row r="20" spans="1:6">
      <c r="A20" s="67"/>
      <c r="B20" s="63">
        <v>43009</v>
      </c>
      <c r="C20" s="116" t="s">
        <v>949</v>
      </c>
      <c r="D20" s="61"/>
      <c r="E20" s="107" t="s">
        <v>996</v>
      </c>
    </row>
    <row r="21" spans="1:6" ht="32.25" customHeight="1">
      <c r="A21" s="67"/>
      <c r="B21" s="63">
        <v>43160</v>
      </c>
      <c r="C21" s="62" t="s">
        <v>957</v>
      </c>
      <c r="D21" s="111">
        <v>7</v>
      </c>
      <c r="E21" s="61" t="s">
        <v>1242</v>
      </c>
      <c r="F21" s="113" t="s">
        <v>1103</v>
      </c>
    </row>
    <row r="22" spans="1:6" ht="32.25" customHeight="1">
      <c r="A22" s="66"/>
      <c r="B22" s="63">
        <v>43221</v>
      </c>
      <c r="C22" s="62" t="s">
        <v>1241</v>
      </c>
      <c r="D22" s="111">
        <v>7</v>
      </c>
      <c r="E22" s="61" t="s">
        <v>1240</v>
      </c>
      <c r="F22" s="113"/>
    </row>
    <row r="23" spans="1:6" ht="32.25" customHeight="1">
      <c r="A23" s="66"/>
      <c r="B23" s="63">
        <v>43344</v>
      </c>
      <c r="C23" s="62" t="s">
        <v>1238</v>
      </c>
      <c r="D23" s="111">
        <v>10</v>
      </c>
      <c r="E23" s="61" t="s">
        <v>1237</v>
      </c>
      <c r="F23" s="113"/>
    </row>
    <row r="24" spans="1:6">
      <c r="A24" s="60"/>
      <c r="B24" s="106"/>
      <c r="C24" s="60"/>
      <c r="D24" s="60"/>
      <c r="E24" s="60"/>
    </row>
    <row r="25" spans="1:6" ht="18.75">
      <c r="A25" s="67" t="s">
        <v>50</v>
      </c>
      <c r="B25" s="64" t="s">
        <v>474</v>
      </c>
      <c r="C25" s="64" t="s">
        <v>610</v>
      </c>
      <c r="D25" s="64"/>
      <c r="E25" s="64" t="s">
        <v>609</v>
      </c>
    </row>
    <row r="26" spans="1:6">
      <c r="A26" s="67"/>
      <c r="B26" s="63">
        <v>43009</v>
      </c>
      <c r="C26" s="116" t="s">
        <v>949</v>
      </c>
      <c r="D26" s="61"/>
      <c r="E26" s="107" t="s">
        <v>996</v>
      </c>
    </row>
    <row r="27" spans="1:6" ht="32.25" customHeight="1">
      <c r="A27" s="67"/>
      <c r="B27" s="63">
        <v>43160</v>
      </c>
      <c r="C27" s="62" t="s">
        <v>1232</v>
      </c>
      <c r="D27" s="111">
        <v>5</v>
      </c>
      <c r="E27" s="61" t="s">
        <v>1231</v>
      </c>
      <c r="F27" s="113" t="s">
        <v>1015</v>
      </c>
    </row>
    <row r="28" spans="1:6" ht="32.25" customHeight="1">
      <c r="A28" s="66"/>
      <c r="B28" s="63">
        <v>43252</v>
      </c>
      <c r="C28" s="62" t="s">
        <v>1236</v>
      </c>
      <c r="D28" s="111">
        <v>3</v>
      </c>
      <c r="E28" s="61" t="s">
        <v>1239</v>
      </c>
      <c r="F28" s="113"/>
    </row>
    <row r="29" spans="1:6" ht="32.25" customHeight="1">
      <c r="A29" s="66"/>
      <c r="B29" s="63">
        <v>43344</v>
      </c>
      <c r="C29" s="62" t="s">
        <v>1238</v>
      </c>
      <c r="D29" s="111">
        <v>10</v>
      </c>
      <c r="E29" s="61" t="s">
        <v>1237</v>
      </c>
      <c r="F29" s="113"/>
    </row>
    <row r="30" spans="1:6">
      <c r="A30" s="60"/>
      <c r="B30" s="106"/>
      <c r="C30" s="60"/>
      <c r="D30" s="60"/>
      <c r="E30" s="60"/>
    </row>
    <row r="31" spans="1:6" ht="18.75">
      <c r="A31" s="67" t="s">
        <v>153</v>
      </c>
      <c r="B31" s="64" t="s">
        <v>474</v>
      </c>
      <c r="C31" s="64" t="s">
        <v>610</v>
      </c>
      <c r="D31" s="64"/>
      <c r="E31" s="64" t="s">
        <v>609</v>
      </c>
    </row>
    <row r="32" spans="1:6">
      <c r="A32" s="67"/>
      <c r="B32" s="63">
        <v>43009</v>
      </c>
      <c r="C32" s="116" t="s">
        <v>949</v>
      </c>
      <c r="D32" s="61"/>
      <c r="E32" s="107" t="s">
        <v>996</v>
      </c>
    </row>
    <row r="33" spans="1:6" ht="32.25" customHeight="1">
      <c r="A33" s="67"/>
      <c r="B33" s="63">
        <v>43160</v>
      </c>
      <c r="C33" s="62" t="s">
        <v>1232</v>
      </c>
      <c r="D33" s="111">
        <v>5</v>
      </c>
      <c r="E33" s="61" t="s">
        <v>1231</v>
      </c>
      <c r="F33" s="113" t="s">
        <v>1015</v>
      </c>
    </row>
    <row r="34" spans="1:6" ht="32.25" customHeight="1">
      <c r="A34" s="66"/>
      <c r="B34" s="63">
        <v>43252</v>
      </c>
      <c r="C34" s="62" t="s">
        <v>1236</v>
      </c>
      <c r="D34" s="111">
        <v>3</v>
      </c>
      <c r="E34" s="61" t="s">
        <v>1233</v>
      </c>
      <c r="F34" s="113"/>
    </row>
    <row r="35" spans="1:6" ht="32.25" customHeight="1">
      <c r="A35" s="66"/>
      <c r="B35" s="63">
        <v>43344</v>
      </c>
      <c r="C35" s="62" t="s">
        <v>1238</v>
      </c>
      <c r="D35" s="111">
        <v>10</v>
      </c>
      <c r="E35" s="61" t="s">
        <v>1237</v>
      </c>
      <c r="F35" s="113"/>
    </row>
    <row r="36" spans="1:6">
      <c r="A36" s="60"/>
      <c r="B36" s="106"/>
      <c r="C36" s="60"/>
      <c r="D36" s="60"/>
      <c r="E36" s="60"/>
    </row>
    <row r="37" spans="1:6" ht="18.75">
      <c r="A37" s="67" t="s">
        <v>264</v>
      </c>
      <c r="B37" s="64" t="s">
        <v>474</v>
      </c>
      <c r="C37" s="64" t="s">
        <v>610</v>
      </c>
      <c r="D37" s="64"/>
      <c r="E37" s="64" t="s">
        <v>609</v>
      </c>
    </row>
    <row r="38" spans="1:6">
      <c r="A38" s="67"/>
      <c r="B38" s="63">
        <v>43009</v>
      </c>
      <c r="C38" s="116" t="s">
        <v>949</v>
      </c>
      <c r="D38" s="61"/>
      <c r="E38" s="107" t="s">
        <v>996</v>
      </c>
    </row>
    <row r="39" spans="1:6" ht="32.25" customHeight="1">
      <c r="A39" s="67"/>
      <c r="B39" s="63">
        <v>43160</v>
      </c>
      <c r="C39" s="62" t="s">
        <v>1232</v>
      </c>
      <c r="D39" s="111">
        <v>5</v>
      </c>
      <c r="E39" s="61" t="s">
        <v>1231</v>
      </c>
      <c r="F39" s="113" t="s">
        <v>1235</v>
      </c>
    </row>
    <row r="40" spans="1:6" ht="32.25" customHeight="1">
      <c r="A40" s="66"/>
      <c r="B40" s="63">
        <v>43252</v>
      </c>
      <c r="C40" s="62" t="s">
        <v>1236</v>
      </c>
      <c r="D40" s="111">
        <v>3</v>
      </c>
      <c r="E40" s="61" t="s">
        <v>1233</v>
      </c>
      <c r="F40" s="113"/>
    </row>
    <row r="41" spans="1:6" ht="32.25" customHeight="1">
      <c r="A41" s="66"/>
      <c r="B41" s="63">
        <v>43344</v>
      </c>
      <c r="C41" s="62" t="s">
        <v>1228</v>
      </c>
      <c r="D41" s="111">
        <v>5</v>
      </c>
      <c r="E41" s="61" t="s">
        <v>1227</v>
      </c>
      <c r="F41" s="113"/>
    </row>
    <row r="42" spans="1:6">
      <c r="A42" s="60"/>
      <c r="B42" s="106"/>
      <c r="C42" s="60"/>
      <c r="D42" s="60"/>
      <c r="E42" s="60"/>
    </row>
    <row r="43" spans="1:6" ht="18.75">
      <c r="A43" s="67" t="s">
        <v>621</v>
      </c>
      <c r="B43" s="64" t="s">
        <v>474</v>
      </c>
      <c r="C43" s="64" t="s">
        <v>610</v>
      </c>
      <c r="D43" s="64"/>
      <c r="E43" s="64" t="s">
        <v>609</v>
      </c>
    </row>
    <row r="44" spans="1:6">
      <c r="A44" s="67"/>
      <c r="B44" s="63">
        <v>43009</v>
      </c>
      <c r="C44" s="116" t="s">
        <v>949</v>
      </c>
      <c r="D44" s="61"/>
      <c r="E44" s="107" t="s">
        <v>996</v>
      </c>
    </row>
    <row r="45" spans="1:6" ht="32.25" customHeight="1">
      <c r="A45" s="67"/>
      <c r="B45" s="63">
        <v>43160</v>
      </c>
      <c r="C45" s="62" t="s">
        <v>1232</v>
      </c>
      <c r="D45" s="111">
        <v>5</v>
      </c>
      <c r="E45" s="61" t="s">
        <v>1231</v>
      </c>
      <c r="F45" s="113" t="s">
        <v>1235</v>
      </c>
    </row>
    <row r="46" spans="1:6" ht="32.25" customHeight="1">
      <c r="A46" s="66"/>
      <c r="B46" s="63">
        <v>43252</v>
      </c>
      <c r="C46" s="62" t="s">
        <v>1234</v>
      </c>
      <c r="D46" s="111">
        <v>3</v>
      </c>
      <c r="E46" s="61" t="s">
        <v>1233</v>
      </c>
      <c r="F46" s="113"/>
    </row>
    <row r="47" spans="1:6" ht="32.25" customHeight="1">
      <c r="A47" s="66"/>
      <c r="B47" s="63">
        <v>43344</v>
      </c>
      <c r="C47" s="62" t="s">
        <v>1228</v>
      </c>
      <c r="D47" s="111">
        <v>5</v>
      </c>
      <c r="E47" s="61" t="s">
        <v>1227</v>
      </c>
      <c r="F47" s="113"/>
    </row>
    <row r="48" spans="1:6">
      <c r="A48" s="60"/>
      <c r="B48" s="106"/>
      <c r="C48" s="60"/>
      <c r="D48" s="60"/>
      <c r="E48" s="60"/>
    </row>
    <row r="49" spans="1:6" ht="18.75">
      <c r="A49" s="67" t="s">
        <v>620</v>
      </c>
      <c r="B49" s="64" t="s">
        <v>474</v>
      </c>
      <c r="C49" s="64" t="s">
        <v>610</v>
      </c>
      <c r="D49" s="64"/>
      <c r="E49" s="64" t="s">
        <v>609</v>
      </c>
    </row>
    <row r="50" spans="1:6">
      <c r="A50" s="67"/>
      <c r="B50" s="63">
        <v>43009</v>
      </c>
      <c r="C50" s="116" t="s">
        <v>949</v>
      </c>
      <c r="D50" s="61"/>
      <c r="E50" s="107" t="s">
        <v>996</v>
      </c>
    </row>
    <row r="51" spans="1:6" ht="32.25" customHeight="1">
      <c r="A51" s="67"/>
      <c r="B51" s="63">
        <v>43160</v>
      </c>
      <c r="C51" s="62" t="s">
        <v>1232</v>
      </c>
      <c r="D51" s="111">
        <v>5</v>
      </c>
      <c r="E51" s="61" t="s">
        <v>1231</v>
      </c>
      <c r="F51" s="113" t="s">
        <v>976</v>
      </c>
    </row>
    <row r="52" spans="1:6" ht="32.25" customHeight="1">
      <c r="A52" s="66"/>
      <c r="B52" s="63">
        <v>43252</v>
      </c>
      <c r="C52" s="62" t="s">
        <v>1230</v>
      </c>
      <c r="D52" s="111">
        <v>2</v>
      </c>
      <c r="E52" s="61" t="s">
        <v>1229</v>
      </c>
      <c r="F52" s="113"/>
    </row>
    <row r="53" spans="1:6" ht="32.25" customHeight="1">
      <c r="A53" s="66"/>
      <c r="B53" s="63">
        <v>43344</v>
      </c>
      <c r="C53" s="62" t="s">
        <v>1228</v>
      </c>
      <c r="D53" s="111">
        <v>5</v>
      </c>
      <c r="E53" s="61" t="s">
        <v>1227</v>
      </c>
      <c r="F53" s="113"/>
    </row>
    <row r="54" spans="1:6">
      <c r="A54" s="60"/>
      <c r="B54" s="106"/>
      <c r="C54" s="60"/>
      <c r="D54" s="60"/>
      <c r="E54" s="60"/>
    </row>
  </sheetData>
  <mergeCells count="18">
    <mergeCell ref="A1:A4"/>
    <mergeCell ref="F3:F5"/>
    <mergeCell ref="A7:A9"/>
    <mergeCell ref="F9:F11"/>
    <mergeCell ref="A13:A15"/>
    <mergeCell ref="F15:F17"/>
    <mergeCell ref="A19:A21"/>
    <mergeCell ref="F21:F23"/>
    <mergeCell ref="A25:A27"/>
    <mergeCell ref="F27:F29"/>
    <mergeCell ref="A31:A33"/>
    <mergeCell ref="F33:F35"/>
    <mergeCell ref="A37:A39"/>
    <mergeCell ref="F39:F41"/>
    <mergeCell ref="A43:A45"/>
    <mergeCell ref="F45:F47"/>
    <mergeCell ref="A49:A51"/>
    <mergeCell ref="F51:F53"/>
  </mergeCells>
  <pageMargins left="0.7" right="0.7" top="0.75" bottom="0.75"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dimension ref="A1:F63"/>
  <sheetViews>
    <sheetView topLeftCell="A28" zoomScale="70" zoomScaleNormal="70" workbookViewId="0">
      <selection activeCell="E57" sqref="E57"/>
    </sheetView>
  </sheetViews>
  <sheetFormatPr defaultRowHeight="15"/>
  <cols>
    <col min="1" max="1" width="15.7109375" customWidth="1"/>
    <col min="2" max="2" width="15.42578125" style="104" bestFit="1" customWidth="1"/>
    <col min="3" max="3" width="54.28515625" customWidth="1"/>
    <col min="4" max="4" width="12.7109375" customWidth="1"/>
    <col min="5" max="5" width="161" bestFit="1" customWidth="1"/>
    <col min="6" max="6" width="20.85546875" customWidth="1"/>
  </cols>
  <sheetData>
    <row r="1" spans="1:6" ht="18.75">
      <c r="A1" s="67" t="s">
        <v>78</v>
      </c>
      <c r="B1" s="64" t="s">
        <v>474</v>
      </c>
      <c r="C1" s="64" t="s">
        <v>610</v>
      </c>
      <c r="D1" s="64"/>
      <c r="E1" s="64" t="s">
        <v>609</v>
      </c>
    </row>
    <row r="2" spans="1:6">
      <c r="A2" s="67"/>
      <c r="B2" s="63">
        <v>43009</v>
      </c>
      <c r="C2" s="116" t="s">
        <v>949</v>
      </c>
      <c r="D2" s="61"/>
      <c r="E2" s="107" t="s">
        <v>996</v>
      </c>
    </row>
    <row r="3" spans="1:6" ht="32.25" customHeight="1">
      <c r="A3" s="67"/>
      <c r="B3" s="63">
        <v>43160</v>
      </c>
      <c r="C3" s="62" t="s">
        <v>1262</v>
      </c>
      <c r="D3" s="111">
        <v>5</v>
      </c>
      <c r="E3" s="61" t="s">
        <v>1255</v>
      </c>
      <c r="F3" s="113" t="s">
        <v>961</v>
      </c>
    </row>
    <row r="4" spans="1:6" ht="32.25" customHeight="1">
      <c r="A4" s="66"/>
      <c r="B4" s="63">
        <v>43221</v>
      </c>
      <c r="C4" s="62" t="s">
        <v>1265</v>
      </c>
      <c r="D4" s="111">
        <v>21</v>
      </c>
      <c r="E4" s="61" t="s">
        <v>1264</v>
      </c>
      <c r="F4" s="113"/>
    </row>
    <row r="5" spans="1:6" ht="18.75">
      <c r="A5" s="66"/>
      <c r="B5" s="63">
        <v>43405</v>
      </c>
      <c r="C5" s="116" t="s">
        <v>949</v>
      </c>
      <c r="D5" s="61"/>
      <c r="E5" s="107" t="s">
        <v>1251</v>
      </c>
    </row>
    <row r="6" spans="1:6" ht="32.25" customHeight="1">
      <c r="A6" s="66"/>
      <c r="B6" s="63">
        <v>43405</v>
      </c>
      <c r="C6" s="118" t="s">
        <v>478</v>
      </c>
      <c r="D6" s="117"/>
      <c r="E6" s="61" t="s">
        <v>1259</v>
      </c>
    </row>
    <row r="7" spans="1:6">
      <c r="A7" s="60"/>
      <c r="B7" s="106"/>
      <c r="C7" s="60"/>
      <c r="D7" s="60"/>
      <c r="E7" s="60"/>
    </row>
    <row r="8" spans="1:6" ht="18.75">
      <c r="A8" s="67" t="s">
        <v>99</v>
      </c>
      <c r="B8" s="64" t="s">
        <v>474</v>
      </c>
      <c r="C8" s="64" t="s">
        <v>610</v>
      </c>
      <c r="D8" s="64"/>
      <c r="E8" s="64" t="s">
        <v>609</v>
      </c>
    </row>
    <row r="9" spans="1:6">
      <c r="A9" s="67"/>
      <c r="B9" s="63">
        <v>43009</v>
      </c>
      <c r="C9" s="116" t="s">
        <v>949</v>
      </c>
      <c r="D9" s="61"/>
      <c r="E9" s="107" t="s">
        <v>1251</v>
      </c>
    </row>
    <row r="10" spans="1:6" ht="32.25" customHeight="1">
      <c r="A10" s="67"/>
      <c r="B10" s="63">
        <v>43160</v>
      </c>
      <c r="C10" s="62" t="s">
        <v>1262</v>
      </c>
      <c r="D10" s="111">
        <v>5</v>
      </c>
      <c r="E10" s="61" t="s">
        <v>1255</v>
      </c>
      <c r="F10" s="113" t="s">
        <v>1035</v>
      </c>
    </row>
    <row r="11" spans="1:6" ht="32.25" customHeight="1">
      <c r="A11" s="66"/>
      <c r="B11" s="63">
        <v>43221</v>
      </c>
      <c r="C11" s="62" t="s">
        <v>622</v>
      </c>
      <c r="D11" s="111">
        <v>16</v>
      </c>
      <c r="E11" s="61" t="s">
        <v>1263</v>
      </c>
      <c r="F11" s="113"/>
    </row>
    <row r="12" spans="1:6" ht="24" customHeight="1">
      <c r="A12" s="66"/>
      <c r="B12" s="63">
        <v>43405</v>
      </c>
      <c r="C12" s="116" t="s">
        <v>949</v>
      </c>
      <c r="D12" s="61"/>
      <c r="E12" s="107" t="s">
        <v>1251</v>
      </c>
    </row>
    <row r="13" spans="1:6" ht="32.25" customHeight="1">
      <c r="A13" s="66"/>
      <c r="B13" s="63">
        <v>43405</v>
      </c>
      <c r="C13" s="118" t="s">
        <v>478</v>
      </c>
      <c r="D13" s="117"/>
      <c r="E13" s="61" t="s">
        <v>1259</v>
      </c>
    </row>
    <row r="14" spans="1:6">
      <c r="A14" s="60"/>
      <c r="B14" s="106"/>
      <c r="C14" s="60"/>
      <c r="D14" s="60"/>
      <c r="E14" s="60"/>
    </row>
    <row r="15" spans="1:6" ht="18.75">
      <c r="A15" s="67" t="s">
        <v>38</v>
      </c>
      <c r="B15" s="64" t="s">
        <v>474</v>
      </c>
      <c r="C15" s="64" t="s">
        <v>610</v>
      </c>
      <c r="D15" s="64"/>
      <c r="E15" s="64" t="s">
        <v>609</v>
      </c>
    </row>
    <row r="16" spans="1:6">
      <c r="A16" s="67"/>
      <c r="B16" s="63">
        <v>43009</v>
      </c>
      <c r="C16" s="116" t="s">
        <v>949</v>
      </c>
      <c r="D16" s="61"/>
      <c r="E16" s="107" t="s">
        <v>996</v>
      </c>
    </row>
    <row r="17" spans="1:6" ht="32.25" customHeight="1">
      <c r="A17" s="67"/>
      <c r="B17" s="63">
        <v>43160</v>
      </c>
      <c r="C17" s="62" t="s">
        <v>1262</v>
      </c>
      <c r="D17" s="111">
        <v>5</v>
      </c>
      <c r="E17" s="61" t="s">
        <v>1255</v>
      </c>
      <c r="F17" s="113" t="s">
        <v>1035</v>
      </c>
    </row>
    <row r="18" spans="1:6" ht="32.25" customHeight="1">
      <c r="A18" s="66"/>
      <c r="B18" s="63">
        <v>43221</v>
      </c>
      <c r="C18" s="62" t="s">
        <v>622</v>
      </c>
      <c r="D18" s="111">
        <v>16</v>
      </c>
      <c r="E18" s="61" t="s">
        <v>1260</v>
      </c>
      <c r="F18" s="113"/>
    </row>
    <row r="19" spans="1:6" ht="18.75">
      <c r="A19" s="66"/>
      <c r="B19" s="63">
        <v>43405</v>
      </c>
      <c r="C19" s="116" t="s">
        <v>949</v>
      </c>
      <c r="D19" s="61"/>
      <c r="E19" s="107" t="s">
        <v>1251</v>
      </c>
    </row>
    <row r="20" spans="1:6" ht="32.25" customHeight="1">
      <c r="A20" s="66"/>
      <c r="B20" s="63">
        <v>43405</v>
      </c>
      <c r="C20" s="118" t="s">
        <v>478</v>
      </c>
      <c r="D20" s="117"/>
      <c r="E20" s="61" t="s">
        <v>1259</v>
      </c>
    </row>
    <row r="21" spans="1:6">
      <c r="A21" s="60"/>
      <c r="B21" s="106"/>
      <c r="C21" s="60"/>
      <c r="D21" s="60"/>
      <c r="E21" s="60"/>
    </row>
    <row r="22" spans="1:6" ht="18.75">
      <c r="A22" s="67" t="s">
        <v>85</v>
      </c>
      <c r="B22" s="64" t="s">
        <v>474</v>
      </c>
      <c r="C22" s="64" t="s">
        <v>610</v>
      </c>
      <c r="D22" s="64"/>
      <c r="E22" s="64" t="s">
        <v>609</v>
      </c>
    </row>
    <row r="23" spans="1:6">
      <c r="A23" s="67"/>
      <c r="B23" s="63">
        <v>43009</v>
      </c>
      <c r="C23" s="116" t="s">
        <v>949</v>
      </c>
      <c r="D23" s="61"/>
      <c r="E23" s="107" t="s">
        <v>996</v>
      </c>
    </row>
    <row r="24" spans="1:6" ht="32.25" customHeight="1">
      <c r="A24" s="67"/>
      <c r="B24" s="63">
        <v>43160</v>
      </c>
      <c r="C24" s="62" t="s">
        <v>1262</v>
      </c>
      <c r="D24" s="111">
        <v>5</v>
      </c>
      <c r="E24" s="61" t="s">
        <v>1255</v>
      </c>
      <c r="F24" s="113" t="s">
        <v>1035</v>
      </c>
    </row>
    <row r="25" spans="1:6" ht="32.25" customHeight="1">
      <c r="A25" s="66"/>
      <c r="B25" s="63">
        <v>43221</v>
      </c>
      <c r="C25" s="62" t="s">
        <v>622</v>
      </c>
      <c r="D25" s="111">
        <v>16</v>
      </c>
      <c r="E25" s="61" t="s">
        <v>1260</v>
      </c>
      <c r="F25" s="113"/>
    </row>
    <row r="26" spans="1:6" ht="18.75">
      <c r="A26" s="66"/>
      <c r="B26" s="63">
        <v>43405</v>
      </c>
      <c r="C26" s="116" t="s">
        <v>949</v>
      </c>
      <c r="D26" s="61"/>
      <c r="E26" s="107" t="s">
        <v>1261</v>
      </c>
    </row>
    <row r="27" spans="1:6" ht="32.25" customHeight="1">
      <c r="A27" s="66"/>
      <c r="B27" s="63">
        <v>43405</v>
      </c>
      <c r="C27" s="118" t="s">
        <v>408</v>
      </c>
      <c r="D27" s="117"/>
      <c r="E27" s="61" t="s">
        <v>1259</v>
      </c>
    </row>
    <row r="28" spans="1:6">
      <c r="A28" s="60"/>
      <c r="B28" s="106"/>
      <c r="C28" s="60"/>
      <c r="D28" s="60"/>
      <c r="E28" s="60"/>
    </row>
    <row r="29" spans="1:6" ht="18.75">
      <c r="A29" s="67" t="s">
        <v>50</v>
      </c>
      <c r="B29" s="64" t="s">
        <v>474</v>
      </c>
      <c r="C29" s="64" t="s">
        <v>610</v>
      </c>
      <c r="D29" s="64"/>
      <c r="E29" s="64" t="s">
        <v>609</v>
      </c>
    </row>
    <row r="30" spans="1:6" ht="15" customHeight="1">
      <c r="A30" s="67"/>
      <c r="B30" s="63">
        <v>43009</v>
      </c>
      <c r="C30" s="116" t="s">
        <v>949</v>
      </c>
      <c r="D30" s="61"/>
      <c r="E30" s="107" t="s">
        <v>996</v>
      </c>
    </row>
    <row r="31" spans="1:6" ht="32.25" customHeight="1">
      <c r="A31" s="67"/>
      <c r="B31" s="63">
        <v>43132</v>
      </c>
      <c r="C31" s="62" t="s">
        <v>1256</v>
      </c>
      <c r="D31" s="111">
        <v>7</v>
      </c>
      <c r="E31" s="61" t="s">
        <v>1255</v>
      </c>
      <c r="F31" s="113" t="s">
        <v>1116</v>
      </c>
    </row>
    <row r="32" spans="1:6" ht="32.25" customHeight="1">
      <c r="A32" s="66"/>
      <c r="B32" s="63">
        <v>43221</v>
      </c>
      <c r="C32" s="62" t="s">
        <v>622</v>
      </c>
      <c r="D32" s="111">
        <v>16</v>
      </c>
      <c r="E32" s="61" t="s">
        <v>1260</v>
      </c>
      <c r="F32" s="113"/>
    </row>
    <row r="33" spans="1:6" ht="18.75">
      <c r="A33" s="66"/>
      <c r="B33" s="63">
        <v>43405</v>
      </c>
      <c r="C33" s="116" t="s">
        <v>949</v>
      </c>
      <c r="D33" s="61"/>
      <c r="E33" s="107" t="s">
        <v>1261</v>
      </c>
    </row>
    <row r="34" spans="1:6" ht="32.25" customHeight="1">
      <c r="A34" s="66"/>
      <c r="B34" s="63">
        <v>43405</v>
      </c>
      <c r="C34" s="118" t="s">
        <v>408</v>
      </c>
      <c r="D34" s="117"/>
      <c r="E34" s="61" t="s">
        <v>1259</v>
      </c>
    </row>
    <row r="35" spans="1:6">
      <c r="A35" s="60"/>
      <c r="B35" s="106"/>
      <c r="C35" s="60"/>
      <c r="D35" s="60"/>
      <c r="E35" s="60"/>
    </row>
    <row r="36" spans="1:6" ht="18.75">
      <c r="A36" s="67" t="s">
        <v>153</v>
      </c>
      <c r="B36" s="64" t="s">
        <v>474</v>
      </c>
      <c r="C36" s="64" t="s">
        <v>610</v>
      </c>
      <c r="D36" s="64"/>
      <c r="E36" s="64" t="s">
        <v>609</v>
      </c>
    </row>
    <row r="37" spans="1:6">
      <c r="A37" s="67"/>
      <c r="B37" s="63">
        <v>43009</v>
      </c>
      <c r="C37" s="116" t="s">
        <v>949</v>
      </c>
      <c r="D37" s="61"/>
      <c r="E37" s="107" t="s">
        <v>996</v>
      </c>
    </row>
    <row r="38" spans="1:6" ht="32.25" customHeight="1">
      <c r="A38" s="67"/>
      <c r="B38" s="63">
        <v>43132</v>
      </c>
      <c r="C38" s="62" t="s">
        <v>1256</v>
      </c>
      <c r="D38" s="111">
        <v>7</v>
      </c>
      <c r="E38" s="61" t="s">
        <v>1255</v>
      </c>
      <c r="F38" s="113" t="s">
        <v>1116</v>
      </c>
    </row>
    <row r="39" spans="1:6" ht="32.25" customHeight="1">
      <c r="A39" s="66"/>
      <c r="B39" s="63">
        <v>43221</v>
      </c>
      <c r="C39" s="62" t="s">
        <v>622</v>
      </c>
      <c r="D39" s="111">
        <v>16</v>
      </c>
      <c r="E39" s="61" t="s">
        <v>1260</v>
      </c>
      <c r="F39" s="113"/>
    </row>
    <row r="40" spans="1:6" ht="18.75">
      <c r="A40" s="66"/>
      <c r="B40" s="63">
        <v>43405</v>
      </c>
      <c r="C40" s="116" t="s">
        <v>949</v>
      </c>
      <c r="D40" s="61"/>
      <c r="E40" s="107" t="s">
        <v>1257</v>
      </c>
    </row>
    <row r="41" spans="1:6" ht="32.25" customHeight="1">
      <c r="A41" s="66"/>
      <c r="B41" s="63">
        <v>43405</v>
      </c>
      <c r="C41" s="118" t="s">
        <v>408</v>
      </c>
      <c r="D41" s="117"/>
      <c r="E41" s="61" t="s">
        <v>1259</v>
      </c>
    </row>
    <row r="42" spans="1:6">
      <c r="A42" s="60"/>
      <c r="B42" s="106"/>
      <c r="C42" s="60"/>
      <c r="D42" s="60"/>
      <c r="E42" s="60"/>
    </row>
    <row r="43" spans="1:6" ht="18.75">
      <c r="A43" s="67" t="s">
        <v>264</v>
      </c>
      <c r="B43" s="64" t="s">
        <v>474</v>
      </c>
      <c r="C43" s="64" t="s">
        <v>610</v>
      </c>
      <c r="D43" s="64"/>
      <c r="E43" s="64" t="s">
        <v>609</v>
      </c>
    </row>
    <row r="44" spans="1:6">
      <c r="A44" s="67"/>
      <c r="B44" s="63">
        <v>43009</v>
      </c>
      <c r="C44" s="116" t="s">
        <v>949</v>
      </c>
      <c r="D44" s="61"/>
      <c r="E44" s="107" t="s">
        <v>996</v>
      </c>
    </row>
    <row r="45" spans="1:6" ht="32.25" customHeight="1">
      <c r="A45" s="67"/>
      <c r="B45" s="63">
        <v>43132</v>
      </c>
      <c r="C45" s="62" t="s">
        <v>1256</v>
      </c>
      <c r="D45" s="111">
        <v>7</v>
      </c>
      <c r="E45" s="61" t="s">
        <v>1255</v>
      </c>
      <c r="F45" s="113" t="s">
        <v>1116</v>
      </c>
    </row>
    <row r="46" spans="1:6" ht="32.25" customHeight="1">
      <c r="A46" s="66"/>
      <c r="B46" s="63">
        <v>43221</v>
      </c>
      <c r="C46" s="62" t="s">
        <v>622</v>
      </c>
      <c r="D46" s="111">
        <v>16</v>
      </c>
      <c r="E46" s="61" t="s">
        <v>1260</v>
      </c>
      <c r="F46" s="113"/>
    </row>
    <row r="47" spans="1:6" ht="18.75">
      <c r="A47" s="66"/>
      <c r="B47" s="63">
        <v>43405</v>
      </c>
      <c r="C47" s="116" t="s">
        <v>949</v>
      </c>
      <c r="D47" s="61"/>
      <c r="E47" s="107" t="s">
        <v>1251</v>
      </c>
    </row>
    <row r="48" spans="1:6" ht="32.25" customHeight="1">
      <c r="A48" s="66"/>
      <c r="B48" s="63">
        <v>43405</v>
      </c>
      <c r="C48" s="118" t="s">
        <v>408</v>
      </c>
      <c r="D48" s="117"/>
      <c r="E48" s="61" t="s">
        <v>1259</v>
      </c>
    </row>
    <row r="49" spans="1:6">
      <c r="A49" s="60"/>
      <c r="B49" s="106"/>
      <c r="C49" s="60"/>
      <c r="D49" s="60"/>
      <c r="E49" s="60"/>
    </row>
    <row r="50" spans="1:6" ht="18.75">
      <c r="A50" s="67" t="s">
        <v>621</v>
      </c>
      <c r="B50" s="64" t="s">
        <v>474</v>
      </c>
      <c r="C50" s="64" t="s">
        <v>610</v>
      </c>
      <c r="D50" s="64"/>
      <c r="E50" s="64" t="s">
        <v>609</v>
      </c>
    </row>
    <row r="51" spans="1:6">
      <c r="A51" s="67"/>
      <c r="B51" s="63">
        <v>43009</v>
      </c>
      <c r="C51" s="116" t="s">
        <v>949</v>
      </c>
      <c r="D51" s="61"/>
      <c r="E51" s="107" t="s">
        <v>996</v>
      </c>
    </row>
    <row r="52" spans="1:6" ht="32.25" customHeight="1">
      <c r="A52" s="67"/>
      <c r="B52" s="63">
        <v>43132</v>
      </c>
      <c r="C52" s="62" t="s">
        <v>1256</v>
      </c>
      <c r="D52" s="111">
        <v>7</v>
      </c>
      <c r="E52" s="61" t="s">
        <v>1255</v>
      </c>
      <c r="F52" s="113" t="s">
        <v>1144</v>
      </c>
    </row>
    <row r="53" spans="1:6" ht="32.25" customHeight="1">
      <c r="A53" s="66"/>
      <c r="B53" s="63">
        <v>43221</v>
      </c>
      <c r="C53" s="62" t="s">
        <v>577</v>
      </c>
      <c r="D53" s="111">
        <v>7</v>
      </c>
      <c r="E53" s="61" t="s">
        <v>1258</v>
      </c>
      <c r="F53" s="113"/>
    </row>
    <row r="54" spans="1:6" ht="18.75">
      <c r="A54" s="66"/>
      <c r="B54" s="63">
        <v>43405</v>
      </c>
      <c r="C54" s="116" t="s">
        <v>949</v>
      </c>
      <c r="D54" s="61"/>
      <c r="E54" s="107" t="s">
        <v>1257</v>
      </c>
    </row>
    <row r="55" spans="1:6" ht="32.25" customHeight="1">
      <c r="A55" s="66"/>
      <c r="B55" s="63">
        <v>43405</v>
      </c>
      <c r="C55" s="118" t="s">
        <v>408</v>
      </c>
      <c r="D55" s="117"/>
      <c r="E55" s="61" t="s">
        <v>1250</v>
      </c>
    </row>
    <row r="56" spans="1:6">
      <c r="A56" s="60"/>
      <c r="B56" s="106"/>
      <c r="C56" s="60"/>
      <c r="D56" s="60"/>
      <c r="E56" s="60"/>
    </row>
    <row r="57" spans="1:6" ht="18.75">
      <c r="A57" s="67" t="s">
        <v>620</v>
      </c>
      <c r="B57" s="64" t="s">
        <v>474</v>
      </c>
      <c r="C57" s="64" t="s">
        <v>610</v>
      </c>
      <c r="D57" s="64"/>
      <c r="E57" s="64" t="s">
        <v>609</v>
      </c>
    </row>
    <row r="58" spans="1:6">
      <c r="A58" s="67"/>
      <c r="B58" s="63">
        <v>43009</v>
      </c>
      <c r="C58" s="116" t="s">
        <v>949</v>
      </c>
      <c r="D58" s="61"/>
      <c r="E58" s="107" t="s">
        <v>996</v>
      </c>
    </row>
    <row r="59" spans="1:6" ht="32.25" customHeight="1">
      <c r="A59" s="67"/>
      <c r="B59" s="63">
        <v>43132</v>
      </c>
      <c r="C59" s="62" t="s">
        <v>1256</v>
      </c>
      <c r="D59" s="111">
        <v>7</v>
      </c>
      <c r="E59" s="61" t="s">
        <v>1255</v>
      </c>
      <c r="F59" s="113" t="s">
        <v>1254</v>
      </c>
    </row>
    <row r="60" spans="1:6" ht="32.25" customHeight="1">
      <c r="A60" s="66"/>
      <c r="B60" s="63">
        <v>43221</v>
      </c>
      <c r="C60" s="62" t="s">
        <v>1253</v>
      </c>
      <c r="D60" s="111">
        <v>25</v>
      </c>
      <c r="E60" s="61" t="s">
        <v>1252</v>
      </c>
      <c r="F60" s="113"/>
    </row>
    <row r="61" spans="1:6" ht="18.75">
      <c r="A61" s="66"/>
      <c r="B61" s="63">
        <v>43405</v>
      </c>
      <c r="C61" s="116" t="s">
        <v>949</v>
      </c>
      <c r="D61" s="61"/>
      <c r="E61" s="107" t="s">
        <v>1251</v>
      </c>
    </row>
    <row r="62" spans="1:6" ht="32.25" customHeight="1">
      <c r="A62" s="66"/>
      <c r="B62" s="63">
        <v>43405</v>
      </c>
      <c r="C62" s="118" t="s">
        <v>408</v>
      </c>
      <c r="D62" s="117"/>
      <c r="E62" s="61" t="s">
        <v>1250</v>
      </c>
    </row>
    <row r="63" spans="1:6">
      <c r="A63" s="60"/>
      <c r="B63" s="106"/>
      <c r="C63" s="60"/>
      <c r="D63" s="60"/>
      <c r="E63" s="60"/>
    </row>
  </sheetData>
  <mergeCells count="18">
    <mergeCell ref="A1:A3"/>
    <mergeCell ref="F3:F4"/>
    <mergeCell ref="A8:A10"/>
    <mergeCell ref="F10:F11"/>
    <mergeCell ref="A15:A17"/>
    <mergeCell ref="F17:F18"/>
    <mergeCell ref="A22:A24"/>
    <mergeCell ref="F24:F25"/>
    <mergeCell ref="A29:A31"/>
    <mergeCell ref="F31:F32"/>
    <mergeCell ref="A36:A38"/>
    <mergeCell ref="F38:F39"/>
    <mergeCell ref="A43:A45"/>
    <mergeCell ref="F45:F46"/>
    <mergeCell ref="A50:A52"/>
    <mergeCell ref="F52:F53"/>
    <mergeCell ref="A57:A59"/>
    <mergeCell ref="F59:F60"/>
  </mergeCells>
  <pageMargins left="0.7" right="0.7" top="0.75" bottom="0.75" header="0.3" footer="0.3"/>
  <pageSetup paperSize="9" orientation="portrait" horizontalDpi="0" verticalDpi="0" r:id="rId1"/>
</worksheet>
</file>

<file path=xl/worksheets/sheet16.xml><?xml version="1.0" encoding="utf-8"?>
<worksheet xmlns="http://schemas.openxmlformats.org/spreadsheetml/2006/main" xmlns:r="http://schemas.openxmlformats.org/officeDocument/2006/relationships">
  <dimension ref="A1:F54"/>
  <sheetViews>
    <sheetView zoomScale="85" zoomScaleNormal="85" workbookViewId="0">
      <selection activeCell="E61" sqref="E61"/>
    </sheetView>
  </sheetViews>
  <sheetFormatPr defaultRowHeight="15"/>
  <cols>
    <col min="1" max="1" width="15.7109375" customWidth="1"/>
    <col min="2" max="2" width="15.42578125" style="104" bestFit="1" customWidth="1"/>
    <col min="3" max="3" width="54.28515625" customWidth="1"/>
    <col min="4" max="4" width="8.7109375" customWidth="1"/>
    <col min="5" max="5" width="161" bestFit="1" customWidth="1"/>
    <col min="6" max="6" width="20.28515625" customWidth="1"/>
  </cols>
  <sheetData>
    <row r="1" spans="1:6" ht="18.75">
      <c r="A1" s="67" t="s">
        <v>78</v>
      </c>
      <c r="B1" s="64" t="s">
        <v>474</v>
      </c>
      <c r="C1" s="64" t="s">
        <v>610</v>
      </c>
      <c r="D1" s="64"/>
      <c r="E1" s="64" t="s">
        <v>609</v>
      </c>
    </row>
    <row r="2" spans="1:6">
      <c r="A2" s="67"/>
      <c r="B2" s="63">
        <v>43009</v>
      </c>
      <c r="C2" s="116" t="s">
        <v>949</v>
      </c>
      <c r="D2" s="61"/>
      <c r="E2" s="107" t="s">
        <v>996</v>
      </c>
    </row>
    <row r="3" spans="1:6" ht="32.25" customHeight="1">
      <c r="A3" s="67"/>
      <c r="B3" s="63">
        <v>43132</v>
      </c>
      <c r="C3" s="62" t="s">
        <v>613</v>
      </c>
      <c r="D3" s="111">
        <v>5</v>
      </c>
      <c r="E3" s="61" t="s">
        <v>1270</v>
      </c>
      <c r="F3" s="113" t="s">
        <v>961</v>
      </c>
    </row>
    <row r="4" spans="1:6" ht="32.25" customHeight="1">
      <c r="A4" s="66"/>
      <c r="B4" s="63">
        <v>43221</v>
      </c>
      <c r="C4" s="62" t="s">
        <v>1275</v>
      </c>
      <c r="D4" s="111">
        <v>21</v>
      </c>
      <c r="E4" s="61" t="s">
        <v>1274</v>
      </c>
      <c r="F4" s="113"/>
    </row>
    <row r="5" spans="1:6" ht="18.75">
      <c r="A5" s="66"/>
      <c r="B5" s="63">
        <v>43405</v>
      </c>
      <c r="C5" s="116" t="s">
        <v>949</v>
      </c>
      <c r="D5" s="61"/>
      <c r="E5" s="107" t="s">
        <v>1204</v>
      </c>
    </row>
    <row r="6" spans="1:6">
      <c r="A6" s="60"/>
      <c r="B6" s="106"/>
      <c r="C6" s="60"/>
      <c r="D6" s="60"/>
      <c r="E6" s="60"/>
    </row>
    <row r="7" spans="1:6" ht="18.75">
      <c r="A7" s="67" t="s">
        <v>99</v>
      </c>
      <c r="B7" s="64" t="s">
        <v>474</v>
      </c>
      <c r="C7" s="64" t="s">
        <v>610</v>
      </c>
      <c r="D7" s="64"/>
      <c r="E7" s="64" t="s">
        <v>609</v>
      </c>
    </row>
    <row r="8" spans="1:6">
      <c r="A8" s="67"/>
      <c r="B8" s="63">
        <v>43009</v>
      </c>
      <c r="C8" s="116" t="s">
        <v>949</v>
      </c>
      <c r="D8" s="61"/>
      <c r="E8" s="107" t="s">
        <v>996</v>
      </c>
    </row>
    <row r="9" spans="1:6" ht="32.25" customHeight="1">
      <c r="A9" s="67"/>
      <c r="B9" s="63">
        <v>43132</v>
      </c>
      <c r="C9" s="62" t="s">
        <v>613</v>
      </c>
      <c r="D9" s="111">
        <v>5</v>
      </c>
      <c r="E9" s="61" t="s">
        <v>1270</v>
      </c>
      <c r="F9" s="113" t="s">
        <v>1035</v>
      </c>
    </row>
    <row r="10" spans="1:6" ht="32.25" customHeight="1">
      <c r="A10" s="66"/>
      <c r="B10" s="63">
        <v>43221</v>
      </c>
      <c r="C10" s="62" t="s">
        <v>622</v>
      </c>
      <c r="D10" s="111">
        <v>16</v>
      </c>
      <c r="E10" s="61" t="s">
        <v>1271</v>
      </c>
      <c r="F10" s="113"/>
    </row>
    <row r="11" spans="1:6" ht="18.75">
      <c r="A11" s="66"/>
      <c r="B11" s="63">
        <v>43405</v>
      </c>
      <c r="C11" s="116" t="s">
        <v>949</v>
      </c>
      <c r="D11" s="61"/>
      <c r="E11" s="107" t="s">
        <v>1204</v>
      </c>
    </row>
    <row r="12" spans="1:6">
      <c r="A12" s="60"/>
      <c r="B12" s="106"/>
      <c r="C12" s="60"/>
      <c r="D12" s="60"/>
      <c r="E12" s="60"/>
    </row>
    <row r="13" spans="1:6" ht="18.75">
      <c r="A13" s="67" t="s">
        <v>38</v>
      </c>
      <c r="B13" s="64" t="s">
        <v>474</v>
      </c>
      <c r="C13" s="64" t="s">
        <v>610</v>
      </c>
      <c r="D13" s="64"/>
      <c r="E13" s="64" t="s">
        <v>609</v>
      </c>
    </row>
    <row r="14" spans="1:6">
      <c r="A14" s="67"/>
      <c r="B14" s="63">
        <v>43009</v>
      </c>
      <c r="C14" s="116" t="s">
        <v>949</v>
      </c>
      <c r="D14" s="61"/>
      <c r="E14" s="107" t="s">
        <v>996</v>
      </c>
    </row>
    <row r="15" spans="1:6" ht="32.25" customHeight="1">
      <c r="A15" s="67"/>
      <c r="B15" s="63">
        <v>43132</v>
      </c>
      <c r="C15" s="62" t="s">
        <v>1273</v>
      </c>
      <c r="D15" s="111">
        <v>5</v>
      </c>
      <c r="E15" s="61" t="s">
        <v>1270</v>
      </c>
      <c r="F15" s="113" t="s">
        <v>1035</v>
      </c>
    </row>
    <row r="16" spans="1:6" ht="32.25" customHeight="1">
      <c r="A16" s="66"/>
      <c r="B16" s="63">
        <v>43221</v>
      </c>
      <c r="C16" s="62" t="s">
        <v>622</v>
      </c>
      <c r="D16" s="111">
        <v>16</v>
      </c>
      <c r="E16" s="61" t="s">
        <v>1271</v>
      </c>
      <c r="F16" s="113"/>
    </row>
    <row r="17" spans="1:6" ht="18.75">
      <c r="A17" s="66"/>
      <c r="B17" s="63">
        <v>43405</v>
      </c>
      <c r="C17" s="116" t="s">
        <v>949</v>
      </c>
      <c r="D17" s="61"/>
      <c r="E17" s="107" t="s">
        <v>1204</v>
      </c>
    </row>
    <row r="18" spans="1:6">
      <c r="A18" s="60"/>
      <c r="B18" s="106"/>
      <c r="C18" s="60"/>
      <c r="D18" s="60"/>
      <c r="E18" s="60"/>
    </row>
    <row r="19" spans="1:6" ht="18.75">
      <c r="A19" s="67" t="s">
        <v>85</v>
      </c>
      <c r="B19" s="64" t="s">
        <v>474</v>
      </c>
      <c r="C19" s="64" t="s">
        <v>610</v>
      </c>
      <c r="D19" s="64"/>
      <c r="E19" s="64" t="s">
        <v>609</v>
      </c>
    </row>
    <row r="20" spans="1:6">
      <c r="A20" s="67"/>
      <c r="B20" s="63">
        <v>43009</v>
      </c>
      <c r="C20" s="116" t="s">
        <v>949</v>
      </c>
      <c r="D20" s="61"/>
      <c r="E20" s="107" t="s">
        <v>996</v>
      </c>
    </row>
    <row r="21" spans="1:6" ht="32.25" customHeight="1">
      <c r="A21" s="67"/>
      <c r="B21" s="63">
        <v>43132</v>
      </c>
      <c r="C21" s="62" t="s">
        <v>1272</v>
      </c>
      <c r="D21" s="111">
        <v>5</v>
      </c>
      <c r="E21" s="61" t="s">
        <v>1270</v>
      </c>
      <c r="F21" s="113" t="s">
        <v>1035</v>
      </c>
    </row>
    <row r="22" spans="1:6" ht="32.25" customHeight="1">
      <c r="A22" s="66"/>
      <c r="B22" s="63">
        <v>43221</v>
      </c>
      <c r="C22" s="62" t="s">
        <v>622</v>
      </c>
      <c r="D22" s="111">
        <v>16</v>
      </c>
      <c r="E22" s="61" t="s">
        <v>1271</v>
      </c>
      <c r="F22" s="113"/>
    </row>
    <row r="23" spans="1:6" ht="18.75">
      <c r="A23" s="66"/>
      <c r="B23" s="63">
        <v>43405</v>
      </c>
      <c r="C23" s="116" t="s">
        <v>949</v>
      </c>
      <c r="D23" s="61"/>
      <c r="E23" s="107" t="s">
        <v>1204</v>
      </c>
    </row>
    <row r="24" spans="1:6">
      <c r="A24" s="60"/>
      <c r="B24" s="106"/>
      <c r="C24" s="60"/>
      <c r="D24" s="60"/>
      <c r="E24" s="60"/>
    </row>
    <row r="25" spans="1:6" ht="18.75">
      <c r="A25" s="67" t="s">
        <v>50</v>
      </c>
      <c r="B25" s="64" t="s">
        <v>474</v>
      </c>
      <c r="C25" s="64" t="s">
        <v>610</v>
      </c>
      <c r="D25" s="64"/>
      <c r="E25" s="64" t="s">
        <v>609</v>
      </c>
    </row>
    <row r="26" spans="1:6">
      <c r="A26" s="67"/>
      <c r="B26" s="63">
        <v>43009</v>
      </c>
      <c r="C26" s="116" t="s">
        <v>949</v>
      </c>
      <c r="D26" s="61"/>
      <c r="E26" s="107" t="s">
        <v>996</v>
      </c>
    </row>
    <row r="27" spans="1:6" ht="32.25" customHeight="1">
      <c r="A27" s="67"/>
      <c r="B27" s="63">
        <v>43132</v>
      </c>
      <c r="C27" s="62" t="s">
        <v>613</v>
      </c>
      <c r="D27" s="111">
        <v>5</v>
      </c>
      <c r="E27" s="61" t="s">
        <v>1270</v>
      </c>
      <c r="F27" s="113" t="s">
        <v>1035</v>
      </c>
    </row>
    <row r="28" spans="1:6" ht="32.25" customHeight="1">
      <c r="A28" s="66"/>
      <c r="B28" s="63">
        <v>43221</v>
      </c>
      <c r="C28" s="62" t="s">
        <v>622</v>
      </c>
      <c r="D28" s="111">
        <v>16</v>
      </c>
      <c r="E28" s="61" t="s">
        <v>1271</v>
      </c>
      <c r="F28" s="113"/>
    </row>
    <row r="29" spans="1:6" ht="18.75">
      <c r="A29" s="66"/>
      <c r="B29" s="63">
        <v>43405</v>
      </c>
      <c r="C29" s="116" t="s">
        <v>949</v>
      </c>
      <c r="D29" s="61"/>
      <c r="E29" s="107" t="s">
        <v>1204</v>
      </c>
    </row>
    <row r="30" spans="1:6">
      <c r="A30" s="60"/>
      <c r="B30" s="106"/>
      <c r="C30" s="60"/>
      <c r="D30" s="60"/>
      <c r="E30" s="60"/>
    </row>
    <row r="31" spans="1:6" ht="18.75">
      <c r="A31" s="67" t="s">
        <v>153</v>
      </c>
      <c r="B31" s="64" t="s">
        <v>474</v>
      </c>
      <c r="C31" s="64" t="s">
        <v>610</v>
      </c>
      <c r="D31" s="64"/>
      <c r="E31" s="64" t="s">
        <v>609</v>
      </c>
    </row>
    <row r="32" spans="1:6">
      <c r="A32" s="67"/>
      <c r="B32" s="63">
        <v>43009</v>
      </c>
      <c r="C32" s="116" t="s">
        <v>949</v>
      </c>
      <c r="D32" s="61"/>
      <c r="E32" s="107" t="s">
        <v>996</v>
      </c>
    </row>
    <row r="33" spans="1:6" ht="32.25" customHeight="1">
      <c r="A33" s="67"/>
      <c r="B33" s="63">
        <v>43132</v>
      </c>
      <c r="C33" s="62" t="s">
        <v>613</v>
      </c>
      <c r="D33" s="111">
        <v>5</v>
      </c>
      <c r="E33" s="61" t="s">
        <v>1270</v>
      </c>
      <c r="F33" s="113" t="s">
        <v>1035</v>
      </c>
    </row>
    <row r="34" spans="1:6" ht="32.25" customHeight="1">
      <c r="A34" s="66"/>
      <c r="B34" s="63">
        <v>43221</v>
      </c>
      <c r="C34" s="62" t="s">
        <v>622</v>
      </c>
      <c r="D34" s="111">
        <v>16</v>
      </c>
      <c r="E34" s="61" t="s">
        <v>1271</v>
      </c>
      <c r="F34" s="113"/>
    </row>
    <row r="35" spans="1:6" ht="18.75">
      <c r="A35" s="66"/>
      <c r="B35" s="63">
        <v>43405</v>
      </c>
      <c r="C35" s="116" t="s">
        <v>949</v>
      </c>
      <c r="D35" s="61"/>
      <c r="E35" s="107" t="s">
        <v>1204</v>
      </c>
    </row>
    <row r="36" spans="1:6">
      <c r="A36" s="60"/>
      <c r="B36" s="106"/>
      <c r="C36" s="60"/>
      <c r="D36" s="60"/>
      <c r="E36" s="60"/>
    </row>
    <row r="37" spans="1:6" ht="18.75">
      <c r="A37" s="67" t="s">
        <v>264</v>
      </c>
      <c r="B37" s="64" t="s">
        <v>474</v>
      </c>
      <c r="C37" s="64" t="s">
        <v>610</v>
      </c>
      <c r="D37" s="64"/>
      <c r="E37" s="64" t="s">
        <v>609</v>
      </c>
    </row>
    <row r="38" spans="1:6">
      <c r="A38" s="67"/>
      <c r="B38" s="63">
        <v>43009</v>
      </c>
      <c r="C38" s="116" t="s">
        <v>949</v>
      </c>
      <c r="D38" s="61"/>
      <c r="E38" s="107" t="s">
        <v>996</v>
      </c>
    </row>
    <row r="39" spans="1:6" ht="32.25" customHeight="1">
      <c r="A39" s="67"/>
      <c r="B39" s="63">
        <v>43132</v>
      </c>
      <c r="C39" s="62" t="s">
        <v>613</v>
      </c>
      <c r="D39" s="111">
        <v>5</v>
      </c>
      <c r="E39" s="61" t="s">
        <v>1270</v>
      </c>
      <c r="F39" s="113" t="s">
        <v>1035</v>
      </c>
    </row>
    <row r="40" spans="1:6" ht="32.25" customHeight="1">
      <c r="A40" s="66"/>
      <c r="B40" s="63">
        <v>43221</v>
      </c>
      <c r="C40" s="62" t="s">
        <v>622</v>
      </c>
      <c r="D40" s="111">
        <v>16</v>
      </c>
      <c r="E40" s="61" t="s">
        <v>1271</v>
      </c>
      <c r="F40" s="113"/>
    </row>
    <row r="41" spans="1:6" ht="18.75">
      <c r="A41" s="66"/>
      <c r="B41" s="63">
        <v>43405</v>
      </c>
      <c r="C41" s="116" t="s">
        <v>949</v>
      </c>
      <c r="D41" s="61"/>
      <c r="E41" s="107" t="s">
        <v>1204</v>
      </c>
    </row>
    <row r="42" spans="1:6">
      <c r="A42" s="60"/>
      <c r="B42" s="106"/>
      <c r="C42" s="60"/>
      <c r="D42" s="60"/>
      <c r="E42" s="60"/>
    </row>
    <row r="43" spans="1:6" ht="18.75">
      <c r="A43" s="67" t="s">
        <v>621</v>
      </c>
      <c r="B43" s="64" t="s">
        <v>474</v>
      </c>
      <c r="C43" s="64" t="s">
        <v>610</v>
      </c>
      <c r="D43" s="64"/>
      <c r="E43" s="64" t="s">
        <v>609</v>
      </c>
    </row>
    <row r="44" spans="1:6">
      <c r="A44" s="67"/>
      <c r="B44" s="63">
        <v>43009</v>
      </c>
      <c r="C44" s="116" t="s">
        <v>949</v>
      </c>
      <c r="D44" s="61"/>
      <c r="E44" s="107" t="s">
        <v>996</v>
      </c>
    </row>
    <row r="45" spans="1:6" ht="32.25" customHeight="1">
      <c r="A45" s="67"/>
      <c r="B45" s="63">
        <v>43132</v>
      </c>
      <c r="C45" s="62" t="s">
        <v>613</v>
      </c>
      <c r="D45" s="111">
        <v>5</v>
      </c>
      <c r="E45" s="61" t="s">
        <v>1270</v>
      </c>
      <c r="F45" s="113" t="s">
        <v>976</v>
      </c>
    </row>
    <row r="46" spans="1:6" ht="32.25" customHeight="1">
      <c r="A46" s="66"/>
      <c r="B46" s="63">
        <v>43221</v>
      </c>
      <c r="C46" s="62" t="s">
        <v>577</v>
      </c>
      <c r="D46" s="111">
        <v>7</v>
      </c>
      <c r="E46" s="61" t="s">
        <v>1269</v>
      </c>
      <c r="F46" s="113"/>
    </row>
    <row r="47" spans="1:6" ht="18.75">
      <c r="A47" s="66"/>
      <c r="B47" s="63">
        <v>43405</v>
      </c>
      <c r="C47" s="116" t="s">
        <v>949</v>
      </c>
      <c r="D47" s="61"/>
      <c r="E47" s="107" t="s">
        <v>1204</v>
      </c>
    </row>
    <row r="48" spans="1:6">
      <c r="A48" s="60"/>
      <c r="B48" s="106"/>
      <c r="C48" s="60"/>
      <c r="D48" s="60"/>
      <c r="E48" s="60"/>
    </row>
    <row r="49" spans="1:6" ht="18.75">
      <c r="A49" s="67" t="s">
        <v>620</v>
      </c>
      <c r="B49" s="64" t="s">
        <v>474</v>
      </c>
      <c r="C49" s="64" t="s">
        <v>610</v>
      </c>
      <c r="D49" s="64"/>
      <c r="E49" s="64" t="s">
        <v>609</v>
      </c>
    </row>
    <row r="50" spans="1:6">
      <c r="A50" s="67"/>
      <c r="B50" s="63">
        <v>43009</v>
      </c>
      <c r="C50" s="116" t="s">
        <v>949</v>
      </c>
      <c r="D50" s="61"/>
      <c r="E50" s="107" t="s">
        <v>996</v>
      </c>
    </row>
    <row r="51" spans="1:6" ht="32.25" customHeight="1">
      <c r="A51" s="67"/>
      <c r="B51" s="63">
        <v>43160</v>
      </c>
      <c r="C51" s="62" t="s">
        <v>613</v>
      </c>
      <c r="D51" s="111">
        <v>3</v>
      </c>
      <c r="E51" s="61" t="s">
        <v>1268</v>
      </c>
      <c r="F51" s="113" t="s">
        <v>966</v>
      </c>
    </row>
    <row r="52" spans="1:6" ht="32.25" customHeight="1">
      <c r="A52" s="66"/>
      <c r="B52" s="63">
        <v>43221</v>
      </c>
      <c r="C52" s="62" t="s">
        <v>1267</v>
      </c>
      <c r="D52" s="111">
        <v>25</v>
      </c>
      <c r="E52" s="61" t="s">
        <v>1266</v>
      </c>
      <c r="F52" s="113"/>
    </row>
    <row r="53" spans="1:6" ht="18.75">
      <c r="A53" s="66"/>
      <c r="B53" s="63">
        <v>43405</v>
      </c>
      <c r="C53" s="116" t="s">
        <v>949</v>
      </c>
      <c r="D53" s="61"/>
      <c r="E53" s="107" t="s">
        <v>1204</v>
      </c>
    </row>
    <row r="54" spans="1:6">
      <c r="A54" s="60"/>
      <c r="B54" s="106"/>
      <c r="C54" s="60"/>
      <c r="D54" s="60"/>
      <c r="E54" s="60"/>
    </row>
  </sheetData>
  <mergeCells count="18">
    <mergeCell ref="A1:A3"/>
    <mergeCell ref="F3:F4"/>
    <mergeCell ref="A7:A9"/>
    <mergeCell ref="F9:F10"/>
    <mergeCell ref="A13:A15"/>
    <mergeCell ref="F15:F16"/>
    <mergeCell ref="A19:A21"/>
    <mergeCell ref="F21:F22"/>
    <mergeCell ref="A25:A27"/>
    <mergeCell ref="F27:F28"/>
    <mergeCell ref="A31:A33"/>
    <mergeCell ref="F33:F34"/>
    <mergeCell ref="A37:A39"/>
    <mergeCell ref="F39:F40"/>
    <mergeCell ref="A43:A45"/>
    <mergeCell ref="F45:F46"/>
    <mergeCell ref="A49:A51"/>
    <mergeCell ref="F51:F52"/>
  </mergeCell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sheetPr>
    <pageSetUpPr fitToPage="1"/>
  </sheetPr>
  <dimension ref="A1:AN84"/>
  <sheetViews>
    <sheetView zoomScale="70" zoomScaleNormal="70" zoomScaleSheetLayoutView="85" workbookViewId="0">
      <selection activeCell="G28" sqref="G28"/>
    </sheetView>
  </sheetViews>
  <sheetFormatPr defaultRowHeight="15"/>
  <cols>
    <col min="1" max="1" width="14.85546875" style="22" customWidth="1"/>
    <col min="2" max="2" width="11.28515625" style="22" bestFit="1" customWidth="1"/>
    <col min="3" max="3" width="15.85546875" style="22" customWidth="1"/>
    <col min="4" max="4" width="14.42578125" style="22" bestFit="1" customWidth="1"/>
    <col min="5" max="5" width="22.85546875" style="22" customWidth="1"/>
    <col min="6" max="6" width="16" style="22" customWidth="1"/>
    <col min="7" max="7" width="22.85546875" style="22" customWidth="1"/>
    <col min="8" max="8" width="22.28515625" style="22" customWidth="1"/>
    <col min="9" max="9" width="22.85546875" style="22" customWidth="1"/>
    <col min="10" max="10" width="22.28515625" style="22" customWidth="1"/>
    <col min="11" max="11" width="29.5703125" style="22" customWidth="1"/>
    <col min="12" max="12" width="12.5703125" style="22" bestFit="1" customWidth="1"/>
    <col min="13" max="13" width="33" style="22" customWidth="1"/>
    <col min="14" max="14" width="12.5703125" style="22" bestFit="1" customWidth="1"/>
    <col min="15" max="15" width="23.7109375" style="22" customWidth="1"/>
    <col min="16" max="16" width="18.85546875" style="22" customWidth="1"/>
    <col min="17" max="17" width="31.28515625" style="22" customWidth="1"/>
    <col min="18" max="18" width="20.28515625" style="22" customWidth="1"/>
    <col min="19" max="19" width="30.140625" style="22" customWidth="1"/>
    <col min="20" max="20" width="22.7109375" style="22" customWidth="1"/>
    <col min="21" max="21" width="22.140625" style="22" customWidth="1"/>
    <col min="22" max="22" width="18.85546875" style="22" customWidth="1"/>
    <col min="23" max="23" width="15.140625" style="22" bestFit="1" customWidth="1"/>
    <col min="24" max="24" width="15.140625" style="22" customWidth="1"/>
    <col min="25" max="25" width="29.28515625" style="22" customWidth="1"/>
    <col min="26" max="26" width="15.42578125" style="22" bestFit="1" customWidth="1"/>
    <col min="27" max="27" width="16.7109375" style="22" bestFit="1" customWidth="1"/>
    <col min="28" max="28" width="15.140625" style="22" customWidth="1"/>
    <col min="29" max="29" width="19.85546875" style="22" customWidth="1"/>
    <col min="30" max="30" width="15.140625" style="22" customWidth="1"/>
    <col min="31" max="31" width="21.7109375" style="22" customWidth="1"/>
    <col min="32" max="32" width="15.140625" style="22" bestFit="1" customWidth="1"/>
    <col min="33" max="33" width="16.7109375" style="22" bestFit="1" customWidth="1"/>
    <col min="34" max="34" width="15.140625" style="22" bestFit="1" customWidth="1"/>
    <col min="35" max="35" width="22.42578125" style="22" customWidth="1"/>
    <col min="36" max="36" width="15.140625" style="22" customWidth="1"/>
    <col min="37" max="37" width="16.28515625" style="22" bestFit="1" customWidth="1"/>
    <col min="38" max="38" width="17.85546875" style="22" customWidth="1"/>
    <col min="39" max="39" width="16.7109375" style="22" bestFit="1" customWidth="1"/>
    <col min="40" max="40" width="15.42578125" style="22" bestFit="1" customWidth="1"/>
    <col min="41" max="16384" width="9.140625" style="22"/>
  </cols>
  <sheetData>
    <row r="1" spans="2:25" ht="53.25" customHeight="1">
      <c r="B1" s="90" t="s">
        <v>741</v>
      </c>
      <c r="C1" s="90"/>
      <c r="D1" s="90"/>
      <c r="E1" s="90"/>
      <c r="F1" s="90"/>
      <c r="G1" s="90"/>
      <c r="H1" s="90"/>
      <c r="I1" s="90"/>
      <c r="J1" s="90"/>
      <c r="K1" s="90"/>
      <c r="L1" s="90"/>
      <c r="M1" s="90"/>
      <c r="N1" s="90"/>
      <c r="O1" s="90"/>
      <c r="P1" s="90"/>
      <c r="Q1" s="90"/>
      <c r="R1" s="90"/>
      <c r="S1" s="90"/>
      <c r="T1" s="90"/>
      <c r="U1" s="90"/>
      <c r="V1" s="90"/>
    </row>
    <row r="2" spans="2:25" ht="17.25" customHeight="1" thickBot="1">
      <c r="B2" s="89"/>
      <c r="C2" s="89"/>
      <c r="D2" s="89"/>
      <c r="E2" s="89"/>
      <c r="F2" s="89"/>
      <c r="G2" s="89"/>
      <c r="H2" s="89"/>
      <c r="I2" s="89"/>
      <c r="J2" s="89"/>
      <c r="K2" s="89"/>
      <c r="L2" s="89"/>
      <c r="M2" s="89"/>
      <c r="N2" s="89"/>
      <c r="O2" s="89"/>
      <c r="P2" s="89"/>
      <c r="Q2" s="89"/>
      <c r="R2" s="89"/>
      <c r="S2" s="89"/>
      <c r="T2" s="89"/>
      <c r="U2" s="89"/>
      <c r="V2" s="89"/>
    </row>
    <row r="3" spans="2:25" s="47" customFormat="1" ht="18.75">
      <c r="B3" s="88"/>
      <c r="C3" s="87" t="s">
        <v>740</v>
      </c>
      <c r="D3" s="86"/>
      <c r="E3" s="86"/>
      <c r="F3" s="86"/>
      <c r="G3" s="86"/>
      <c r="H3" s="86"/>
      <c r="I3" s="86"/>
      <c r="J3" s="85"/>
      <c r="K3" s="87" t="s">
        <v>739</v>
      </c>
      <c r="L3" s="86"/>
      <c r="M3" s="86"/>
      <c r="N3" s="86"/>
      <c r="O3" s="86"/>
      <c r="P3" s="85"/>
      <c r="Q3" s="87" t="s">
        <v>738</v>
      </c>
      <c r="R3" s="86"/>
      <c r="S3" s="86"/>
      <c r="T3" s="86"/>
      <c r="U3" s="86"/>
      <c r="V3" s="85"/>
    </row>
    <row r="4" spans="2:25" s="48" customFormat="1" ht="23.25" customHeight="1" thickBot="1">
      <c r="B4" s="84"/>
      <c r="C4" s="49" t="s">
        <v>475</v>
      </c>
      <c r="D4" s="49" t="s">
        <v>474</v>
      </c>
      <c r="E4" s="49" t="s">
        <v>476</v>
      </c>
      <c r="F4" s="49" t="s">
        <v>474</v>
      </c>
      <c r="G4" s="49" t="s">
        <v>537</v>
      </c>
      <c r="H4" s="49" t="s">
        <v>474</v>
      </c>
      <c r="I4" s="49" t="s">
        <v>702</v>
      </c>
      <c r="J4" s="82" t="s">
        <v>474</v>
      </c>
      <c r="K4" s="83" t="s">
        <v>475</v>
      </c>
      <c r="L4" s="49" t="s">
        <v>474</v>
      </c>
      <c r="M4" s="49" t="s">
        <v>476</v>
      </c>
      <c r="N4" s="49" t="s">
        <v>474</v>
      </c>
      <c r="O4" s="49" t="s">
        <v>537</v>
      </c>
      <c r="P4" s="82" t="s">
        <v>474</v>
      </c>
      <c r="Q4" s="83" t="s">
        <v>475</v>
      </c>
      <c r="R4" s="49" t="s">
        <v>474</v>
      </c>
      <c r="S4" s="49" t="s">
        <v>476</v>
      </c>
      <c r="T4" s="49" t="s">
        <v>474</v>
      </c>
      <c r="U4" s="49" t="s">
        <v>537</v>
      </c>
      <c r="V4" s="82" t="s">
        <v>474</v>
      </c>
    </row>
    <row r="5" spans="2:25" ht="18.75">
      <c r="B5" s="81" t="s">
        <v>78</v>
      </c>
      <c r="C5" s="79" t="s">
        <v>478</v>
      </c>
      <c r="D5" s="79" t="s">
        <v>734</v>
      </c>
      <c r="E5" s="79" t="s">
        <v>585</v>
      </c>
      <c r="F5" s="79" t="s">
        <v>708</v>
      </c>
      <c r="G5" s="79" t="s">
        <v>366</v>
      </c>
      <c r="H5" s="79" t="s">
        <v>536</v>
      </c>
      <c r="I5" s="79"/>
      <c r="J5" s="78"/>
      <c r="K5" s="80" t="s">
        <v>728</v>
      </c>
      <c r="L5" s="79" t="s">
        <v>525</v>
      </c>
      <c r="M5" s="79" t="s">
        <v>368</v>
      </c>
      <c r="N5" s="79" t="s">
        <v>587</v>
      </c>
      <c r="O5" s="79"/>
      <c r="P5" s="78"/>
      <c r="Q5" s="80" t="s">
        <v>492</v>
      </c>
      <c r="R5" s="79" t="s">
        <v>508</v>
      </c>
      <c r="S5" s="79" t="s">
        <v>737</v>
      </c>
      <c r="T5" s="79" t="s">
        <v>684</v>
      </c>
      <c r="U5" s="79"/>
      <c r="V5" s="78"/>
      <c r="W5" s="22">
        <v>3</v>
      </c>
      <c r="X5" s="22">
        <v>2</v>
      </c>
      <c r="Y5" s="22">
        <v>2</v>
      </c>
    </row>
    <row r="6" spans="2:25" ht="18.75">
      <c r="B6" s="74"/>
      <c r="C6" s="32"/>
      <c r="D6" s="32"/>
      <c r="E6" s="32"/>
      <c r="F6" s="32"/>
      <c r="G6" s="32"/>
      <c r="H6" s="32"/>
      <c r="I6" s="32"/>
      <c r="J6" s="72"/>
      <c r="K6" s="73"/>
      <c r="L6" s="32"/>
      <c r="M6" s="32"/>
      <c r="N6" s="32"/>
      <c r="O6" s="32"/>
      <c r="P6" s="72"/>
      <c r="Q6" s="73"/>
      <c r="R6" s="32"/>
      <c r="S6" s="32"/>
      <c r="T6" s="32"/>
      <c r="U6" s="32"/>
      <c r="V6" s="72"/>
    </row>
    <row r="7" spans="2:25" ht="18.75">
      <c r="B7" s="77" t="s">
        <v>99</v>
      </c>
      <c r="C7" s="33" t="s">
        <v>478</v>
      </c>
      <c r="D7" s="33" t="s">
        <v>734</v>
      </c>
      <c r="E7" s="33" t="s">
        <v>585</v>
      </c>
      <c r="F7" s="33" t="s">
        <v>708</v>
      </c>
      <c r="G7" s="33" t="s">
        <v>366</v>
      </c>
      <c r="H7" s="33" t="s">
        <v>536</v>
      </c>
      <c r="I7" s="33"/>
      <c r="J7" s="75"/>
      <c r="K7" s="76" t="s">
        <v>728</v>
      </c>
      <c r="L7" s="33" t="s">
        <v>525</v>
      </c>
      <c r="M7" s="33" t="s">
        <v>368</v>
      </c>
      <c r="N7" s="33" t="s">
        <v>587</v>
      </c>
      <c r="O7" s="33"/>
      <c r="P7" s="75"/>
      <c r="Q7" s="76" t="s">
        <v>492</v>
      </c>
      <c r="R7" s="33" t="s">
        <v>508</v>
      </c>
      <c r="S7" s="33" t="s">
        <v>736</v>
      </c>
      <c r="T7" s="33" t="s">
        <v>684</v>
      </c>
      <c r="U7" s="33"/>
      <c r="V7" s="75"/>
      <c r="W7" s="22">
        <v>3</v>
      </c>
      <c r="X7" s="22">
        <v>2</v>
      </c>
      <c r="Y7" s="22">
        <v>2</v>
      </c>
    </row>
    <row r="8" spans="2:25" ht="18.75">
      <c r="B8" s="74"/>
      <c r="C8" s="32"/>
      <c r="D8" s="32"/>
      <c r="E8" s="32"/>
      <c r="F8" s="32"/>
      <c r="G8" s="32"/>
      <c r="H8" s="32"/>
      <c r="I8" s="32"/>
      <c r="J8" s="72"/>
      <c r="K8" s="73"/>
      <c r="L8" s="32"/>
      <c r="M8" s="32"/>
      <c r="N8" s="32"/>
      <c r="O8" s="32"/>
      <c r="P8" s="72"/>
      <c r="Q8" s="73"/>
      <c r="R8" s="32"/>
      <c r="S8" s="32"/>
      <c r="T8" s="32"/>
      <c r="U8" s="32"/>
      <c r="V8" s="72"/>
    </row>
    <row r="9" spans="2:25" ht="18.75">
      <c r="B9" s="77" t="s">
        <v>38</v>
      </c>
      <c r="C9" s="33" t="s">
        <v>735</v>
      </c>
      <c r="D9" s="33" t="s">
        <v>734</v>
      </c>
      <c r="E9" s="33" t="s">
        <v>590</v>
      </c>
      <c r="F9" s="33" t="s">
        <v>708</v>
      </c>
      <c r="G9" s="33" t="s">
        <v>733</v>
      </c>
      <c r="H9" s="33" t="s">
        <v>536</v>
      </c>
      <c r="I9" s="33"/>
      <c r="J9" s="75"/>
      <c r="K9" s="76" t="s">
        <v>728</v>
      </c>
      <c r="L9" s="33" t="s">
        <v>525</v>
      </c>
      <c r="M9" s="33" t="s">
        <v>732</v>
      </c>
      <c r="N9" s="33" t="s">
        <v>587</v>
      </c>
      <c r="O9" s="33"/>
      <c r="P9" s="75"/>
      <c r="Q9" s="76" t="s">
        <v>492</v>
      </c>
      <c r="R9" s="33" t="s">
        <v>508</v>
      </c>
      <c r="S9" s="33" t="s">
        <v>541</v>
      </c>
      <c r="T9" s="33" t="s">
        <v>730</v>
      </c>
      <c r="U9" s="33"/>
      <c r="V9" s="75"/>
      <c r="W9" s="22">
        <v>3</v>
      </c>
      <c r="X9" s="22">
        <v>2</v>
      </c>
      <c r="Y9" s="22">
        <v>2</v>
      </c>
    </row>
    <row r="10" spans="2:25" ht="18.75">
      <c r="B10" s="74"/>
      <c r="C10" s="32"/>
      <c r="D10" s="32"/>
      <c r="E10" s="32"/>
      <c r="F10" s="32"/>
      <c r="G10" s="32"/>
      <c r="H10" s="32"/>
      <c r="I10" s="32"/>
      <c r="J10" s="72"/>
      <c r="K10" s="73"/>
      <c r="L10" s="32"/>
      <c r="M10" s="32"/>
      <c r="N10" s="32"/>
      <c r="O10" s="32"/>
      <c r="P10" s="72"/>
      <c r="Q10" s="73"/>
      <c r="R10" s="32"/>
      <c r="S10" s="32"/>
      <c r="T10" s="32"/>
      <c r="U10" s="32"/>
      <c r="V10" s="72"/>
    </row>
    <row r="11" spans="2:25" ht="18.75">
      <c r="B11" s="77" t="s">
        <v>85</v>
      </c>
      <c r="C11" s="33" t="s">
        <v>408</v>
      </c>
      <c r="D11" s="33" t="s">
        <v>712</v>
      </c>
      <c r="E11" s="33" t="s">
        <v>593</v>
      </c>
      <c r="F11" s="33" t="s">
        <v>723</v>
      </c>
      <c r="G11" s="33" t="s">
        <v>539</v>
      </c>
      <c r="H11" s="33" t="s">
        <v>710</v>
      </c>
      <c r="I11" s="33"/>
      <c r="J11" s="75"/>
      <c r="K11" s="76" t="s">
        <v>728</v>
      </c>
      <c r="L11" s="33" t="s">
        <v>525</v>
      </c>
      <c r="M11" s="33" t="s">
        <v>731</v>
      </c>
      <c r="N11" s="33" t="s">
        <v>587</v>
      </c>
      <c r="O11" s="33"/>
      <c r="P11" s="75"/>
      <c r="Q11" s="76" t="s">
        <v>492</v>
      </c>
      <c r="R11" s="33" t="s">
        <v>508</v>
      </c>
      <c r="S11" s="33" t="s">
        <v>541</v>
      </c>
      <c r="T11" s="33" t="s">
        <v>730</v>
      </c>
      <c r="U11" s="33"/>
      <c r="V11" s="75"/>
      <c r="W11" s="22">
        <v>3</v>
      </c>
      <c r="X11" s="22">
        <v>2</v>
      </c>
      <c r="Y11" s="22">
        <v>2</v>
      </c>
    </row>
    <row r="12" spans="2:25" ht="18.75">
      <c r="B12" s="74"/>
      <c r="C12" s="32"/>
      <c r="D12" s="32"/>
      <c r="E12" s="32"/>
      <c r="F12" s="32"/>
      <c r="G12" s="32"/>
      <c r="H12" s="32"/>
      <c r="I12" s="32"/>
      <c r="J12" s="72"/>
      <c r="K12" s="73"/>
      <c r="L12" s="32"/>
      <c r="M12" s="32"/>
      <c r="N12" s="32"/>
      <c r="O12" s="32"/>
      <c r="P12" s="72"/>
      <c r="Q12" s="73"/>
      <c r="R12" s="32"/>
      <c r="S12" s="32"/>
      <c r="T12" s="32"/>
      <c r="U12" s="32"/>
      <c r="V12" s="72"/>
    </row>
    <row r="13" spans="2:25" ht="18.75">
      <c r="B13" s="77" t="s">
        <v>50</v>
      </c>
      <c r="C13" s="33" t="s">
        <v>408</v>
      </c>
      <c r="D13" s="33" t="s">
        <v>712</v>
      </c>
      <c r="E13" s="33" t="s">
        <v>535</v>
      </c>
      <c r="F13" s="33" t="s">
        <v>723</v>
      </c>
      <c r="G13" s="33" t="s">
        <v>729</v>
      </c>
      <c r="H13" s="33" t="s">
        <v>710</v>
      </c>
      <c r="I13" s="33"/>
      <c r="J13" s="75"/>
      <c r="K13" s="76" t="s">
        <v>728</v>
      </c>
      <c r="L13" s="33" t="s">
        <v>525</v>
      </c>
      <c r="M13" s="33" t="s">
        <v>727</v>
      </c>
      <c r="N13" s="33" t="s">
        <v>587</v>
      </c>
      <c r="O13" s="33"/>
      <c r="P13" s="75"/>
      <c r="Q13" s="76" t="s">
        <v>726</v>
      </c>
      <c r="R13" s="33" t="s">
        <v>575</v>
      </c>
      <c r="S13" s="33" t="s">
        <v>725</v>
      </c>
      <c r="T13" s="33" t="s">
        <v>717</v>
      </c>
      <c r="U13" s="33" t="s">
        <v>724</v>
      </c>
      <c r="V13" s="75" t="s">
        <v>716</v>
      </c>
      <c r="W13" s="22">
        <v>3</v>
      </c>
      <c r="X13" s="22">
        <v>2</v>
      </c>
      <c r="Y13" s="22">
        <v>3</v>
      </c>
    </row>
    <row r="14" spans="2:25" ht="18.75">
      <c r="B14" s="74"/>
      <c r="C14" s="32"/>
      <c r="D14" s="32"/>
      <c r="E14" s="32"/>
      <c r="F14" s="32"/>
      <c r="G14" s="32"/>
      <c r="H14" s="32"/>
      <c r="I14" s="32"/>
      <c r="J14" s="72"/>
      <c r="K14" s="73"/>
      <c r="L14" s="32"/>
      <c r="M14" s="32"/>
      <c r="N14" s="32"/>
      <c r="O14" s="32"/>
      <c r="P14" s="72"/>
      <c r="Q14" s="73"/>
      <c r="R14" s="32"/>
      <c r="S14" s="32"/>
      <c r="T14" s="32"/>
      <c r="U14" s="32"/>
      <c r="V14" s="72"/>
    </row>
    <row r="15" spans="2:25" ht="18.75">
      <c r="B15" s="77" t="s">
        <v>153</v>
      </c>
      <c r="C15" s="33" t="s">
        <v>408</v>
      </c>
      <c r="D15" s="33" t="s">
        <v>712</v>
      </c>
      <c r="E15" s="33" t="s">
        <v>535</v>
      </c>
      <c r="F15" s="33" t="s">
        <v>723</v>
      </c>
      <c r="G15" s="33" t="s">
        <v>597</v>
      </c>
      <c r="H15" s="33" t="s">
        <v>710</v>
      </c>
      <c r="I15" s="33"/>
      <c r="J15" s="75"/>
      <c r="K15" s="76" t="s">
        <v>722</v>
      </c>
      <c r="L15" s="33" t="s">
        <v>508</v>
      </c>
      <c r="M15" s="33" t="s">
        <v>721</v>
      </c>
      <c r="N15" s="33" t="s">
        <v>714</v>
      </c>
      <c r="O15" s="33" t="s">
        <v>47</v>
      </c>
      <c r="P15" s="75" t="s">
        <v>706</v>
      </c>
      <c r="Q15" s="76" t="s">
        <v>720</v>
      </c>
      <c r="R15" s="33" t="s">
        <v>575</v>
      </c>
      <c r="S15" s="33" t="s">
        <v>514</v>
      </c>
      <c r="T15" s="33" t="s">
        <v>717</v>
      </c>
      <c r="U15" s="33" t="s">
        <v>719</v>
      </c>
      <c r="V15" s="75" t="s">
        <v>716</v>
      </c>
      <c r="W15" s="22">
        <v>3</v>
      </c>
      <c r="X15" s="22">
        <v>2</v>
      </c>
      <c r="Y15" s="22">
        <v>3</v>
      </c>
    </row>
    <row r="16" spans="2:25" ht="18.75">
      <c r="B16" s="74"/>
      <c r="C16" s="32"/>
      <c r="D16" s="32"/>
      <c r="E16" s="32"/>
      <c r="F16" s="32"/>
      <c r="G16" s="32"/>
      <c r="H16" s="32"/>
      <c r="I16" s="32"/>
      <c r="J16" s="72"/>
      <c r="K16" s="73"/>
      <c r="L16" s="32"/>
      <c r="M16" s="32"/>
      <c r="N16" s="32"/>
      <c r="O16" s="32"/>
      <c r="P16" s="72"/>
      <c r="Q16" s="73"/>
      <c r="R16" s="32"/>
      <c r="S16" s="32"/>
      <c r="T16" s="32"/>
      <c r="U16" s="32"/>
      <c r="V16" s="72"/>
    </row>
    <row r="17" spans="2:25" ht="18.75">
      <c r="B17" s="77" t="s">
        <v>264</v>
      </c>
      <c r="C17" s="33" t="s">
        <v>408</v>
      </c>
      <c r="D17" s="33" t="s">
        <v>712</v>
      </c>
      <c r="E17" s="33" t="s">
        <v>582</v>
      </c>
      <c r="F17" s="33" t="s">
        <v>711</v>
      </c>
      <c r="G17" s="33" t="s">
        <v>366</v>
      </c>
      <c r="H17" s="33" t="s">
        <v>710</v>
      </c>
      <c r="I17" s="33"/>
      <c r="J17" s="75"/>
      <c r="K17" s="76" t="s">
        <v>497</v>
      </c>
      <c r="L17" s="33" t="s">
        <v>508</v>
      </c>
      <c r="M17" s="33" t="s">
        <v>718</v>
      </c>
      <c r="N17" s="33" t="s">
        <v>714</v>
      </c>
      <c r="O17" s="33" t="s">
        <v>47</v>
      </c>
      <c r="P17" s="75" t="s">
        <v>706</v>
      </c>
      <c r="Q17" s="76" t="s">
        <v>503</v>
      </c>
      <c r="R17" s="33" t="s">
        <v>575</v>
      </c>
      <c r="S17" s="33" t="s">
        <v>588</v>
      </c>
      <c r="T17" s="33" t="s">
        <v>717</v>
      </c>
      <c r="U17" s="33" t="s">
        <v>529</v>
      </c>
      <c r="V17" s="75" t="s">
        <v>716</v>
      </c>
      <c r="W17" s="22">
        <v>3</v>
      </c>
      <c r="X17" s="22">
        <v>2</v>
      </c>
      <c r="Y17" s="22">
        <v>3</v>
      </c>
    </row>
    <row r="18" spans="2:25" ht="18.75">
      <c r="B18" s="74"/>
      <c r="C18" s="32"/>
      <c r="D18" s="32"/>
      <c r="E18" s="32"/>
      <c r="F18" s="32"/>
      <c r="G18" s="32"/>
      <c r="H18" s="32"/>
      <c r="I18" s="32"/>
      <c r="J18" s="72"/>
      <c r="K18" s="73"/>
      <c r="L18" s="32"/>
      <c r="M18" s="32"/>
      <c r="N18" s="32"/>
      <c r="O18" s="32"/>
      <c r="P18" s="72"/>
      <c r="Q18" s="73"/>
      <c r="R18" s="32"/>
      <c r="S18" s="32"/>
      <c r="T18" s="32"/>
      <c r="U18" s="32"/>
      <c r="V18" s="72"/>
    </row>
    <row r="19" spans="2:25" ht="18.75">
      <c r="B19" s="77" t="s">
        <v>621</v>
      </c>
      <c r="C19" s="33" t="s">
        <v>408</v>
      </c>
      <c r="D19" s="33" t="s">
        <v>712</v>
      </c>
      <c r="E19" s="33" t="s">
        <v>582</v>
      </c>
      <c r="F19" s="33" t="s">
        <v>711</v>
      </c>
      <c r="G19" s="33" t="s">
        <v>366</v>
      </c>
      <c r="H19" s="33" t="s">
        <v>710</v>
      </c>
      <c r="I19" s="33"/>
      <c r="J19" s="75"/>
      <c r="K19" s="76" t="s">
        <v>497</v>
      </c>
      <c r="L19" s="33" t="s">
        <v>508</v>
      </c>
      <c r="M19" s="33" t="s">
        <v>715</v>
      </c>
      <c r="N19" s="33" t="s">
        <v>714</v>
      </c>
      <c r="O19" s="33" t="s">
        <v>713</v>
      </c>
      <c r="P19" s="75" t="s">
        <v>706</v>
      </c>
      <c r="Q19" s="76" t="s">
        <v>526</v>
      </c>
      <c r="R19" s="33" t="s">
        <v>575</v>
      </c>
      <c r="S19" s="33" t="s">
        <v>588</v>
      </c>
      <c r="T19" s="33" t="s">
        <v>515</v>
      </c>
      <c r="U19" s="33" t="s">
        <v>529</v>
      </c>
      <c r="V19" s="75" t="s">
        <v>536</v>
      </c>
      <c r="W19" s="22">
        <v>3</v>
      </c>
      <c r="X19" s="22">
        <v>2</v>
      </c>
      <c r="Y19" s="22">
        <v>3</v>
      </c>
    </row>
    <row r="20" spans="2:25" ht="18.75">
      <c r="B20" s="74"/>
      <c r="C20" s="32"/>
      <c r="D20" s="32"/>
      <c r="E20" s="32"/>
      <c r="F20" s="32"/>
      <c r="G20" s="32"/>
      <c r="H20" s="32"/>
      <c r="I20" s="32"/>
      <c r="J20" s="72"/>
      <c r="K20" s="73"/>
      <c r="L20" s="32"/>
      <c r="M20" s="32"/>
      <c r="N20" s="32"/>
      <c r="O20" s="32"/>
      <c r="P20" s="72"/>
      <c r="Q20" s="73"/>
      <c r="R20" s="32"/>
      <c r="S20" s="32"/>
      <c r="T20" s="32"/>
      <c r="U20" s="32"/>
      <c r="V20" s="72"/>
    </row>
    <row r="21" spans="2:25" ht="19.5" thickBot="1">
      <c r="B21" s="71" t="s">
        <v>620</v>
      </c>
      <c r="C21" s="69" t="s">
        <v>408</v>
      </c>
      <c r="D21" s="69" t="s">
        <v>712</v>
      </c>
      <c r="E21" s="69" t="s">
        <v>582</v>
      </c>
      <c r="F21" s="69" t="s">
        <v>711</v>
      </c>
      <c r="G21" s="69" t="s">
        <v>366</v>
      </c>
      <c r="H21" s="69" t="s">
        <v>710</v>
      </c>
      <c r="I21" s="69"/>
      <c r="J21" s="68"/>
      <c r="K21" s="69" t="s">
        <v>497</v>
      </c>
      <c r="L21" s="69" t="s">
        <v>508</v>
      </c>
      <c r="M21" s="69" t="s">
        <v>709</v>
      </c>
      <c r="N21" s="69" t="s">
        <v>708</v>
      </c>
      <c r="O21" s="69" t="s">
        <v>707</v>
      </c>
      <c r="P21" s="68" t="s">
        <v>706</v>
      </c>
      <c r="Q21" s="69" t="s">
        <v>526</v>
      </c>
      <c r="R21" s="69" t="s">
        <v>575</v>
      </c>
      <c r="S21" s="69" t="s">
        <v>593</v>
      </c>
      <c r="T21" s="69" t="s">
        <v>515</v>
      </c>
      <c r="U21" s="69" t="s">
        <v>542</v>
      </c>
      <c r="V21" s="68" t="s">
        <v>536</v>
      </c>
      <c r="W21" s="22">
        <v>3</v>
      </c>
      <c r="X21" s="22">
        <v>2</v>
      </c>
      <c r="Y21" s="22">
        <v>3</v>
      </c>
    </row>
    <row r="22" spans="2:25" ht="18.75" customHeight="1" thickBot="1">
      <c r="B22" s="89"/>
      <c r="C22" s="89"/>
      <c r="D22" s="89"/>
      <c r="E22" s="89"/>
      <c r="F22" s="89"/>
      <c r="G22" s="89"/>
      <c r="H22" s="89"/>
      <c r="I22" s="89"/>
      <c r="J22" s="89"/>
      <c r="K22" s="89"/>
      <c r="L22" s="89"/>
      <c r="M22" s="89"/>
      <c r="N22" s="89"/>
      <c r="O22" s="89"/>
      <c r="P22" s="89"/>
      <c r="Q22" s="89"/>
      <c r="R22" s="89"/>
      <c r="S22" s="89"/>
      <c r="T22" s="89"/>
      <c r="U22" s="89"/>
      <c r="V22" s="89"/>
    </row>
    <row r="23" spans="2:25" s="47" customFormat="1" ht="18.75">
      <c r="B23" s="88"/>
      <c r="C23" s="87" t="s">
        <v>705</v>
      </c>
      <c r="D23" s="86"/>
      <c r="E23" s="86"/>
      <c r="F23" s="86"/>
      <c r="G23" s="86"/>
      <c r="H23" s="86"/>
      <c r="I23" s="86"/>
      <c r="J23" s="85"/>
      <c r="K23" s="87" t="s">
        <v>704</v>
      </c>
      <c r="L23" s="86"/>
      <c r="M23" s="86"/>
      <c r="N23" s="86"/>
      <c r="O23" s="86"/>
      <c r="P23" s="85"/>
      <c r="Q23" s="87" t="s">
        <v>703</v>
      </c>
      <c r="R23" s="86"/>
      <c r="S23" s="86"/>
      <c r="T23" s="86"/>
      <c r="U23" s="86"/>
      <c r="V23" s="85"/>
    </row>
    <row r="24" spans="2:25" s="48" customFormat="1" ht="23.25" customHeight="1" thickBot="1">
      <c r="B24" s="84"/>
      <c r="C24" s="49" t="s">
        <v>475</v>
      </c>
      <c r="D24" s="49" t="s">
        <v>474</v>
      </c>
      <c r="E24" s="49" t="s">
        <v>476</v>
      </c>
      <c r="F24" s="49" t="s">
        <v>474</v>
      </c>
      <c r="G24" s="49" t="s">
        <v>537</v>
      </c>
      <c r="H24" s="49" t="s">
        <v>474</v>
      </c>
      <c r="I24" s="49" t="s">
        <v>702</v>
      </c>
      <c r="J24" s="82" t="s">
        <v>474</v>
      </c>
      <c r="K24" s="83" t="s">
        <v>475</v>
      </c>
      <c r="L24" s="49" t="s">
        <v>474</v>
      </c>
      <c r="M24" s="49" t="s">
        <v>476</v>
      </c>
      <c r="N24" s="49" t="s">
        <v>474</v>
      </c>
      <c r="O24" s="49" t="s">
        <v>537</v>
      </c>
      <c r="P24" s="82" t="s">
        <v>474</v>
      </c>
      <c r="Q24" s="83" t="s">
        <v>475</v>
      </c>
      <c r="R24" s="49" t="s">
        <v>474</v>
      </c>
      <c r="S24" s="49" t="s">
        <v>476</v>
      </c>
      <c r="T24" s="49" t="s">
        <v>474</v>
      </c>
      <c r="U24" s="49" t="s">
        <v>537</v>
      </c>
      <c r="V24" s="82" t="s">
        <v>474</v>
      </c>
    </row>
    <row r="25" spans="2:25" ht="18.75">
      <c r="B25" s="81" t="s">
        <v>78</v>
      </c>
      <c r="C25" s="79" t="s">
        <v>680</v>
      </c>
      <c r="D25" s="79" t="s">
        <v>144</v>
      </c>
      <c r="E25" s="79" t="s">
        <v>699</v>
      </c>
      <c r="F25" s="79" t="s">
        <v>678</v>
      </c>
      <c r="G25" s="79" t="s">
        <v>701</v>
      </c>
      <c r="H25" s="79" t="s">
        <v>636</v>
      </c>
      <c r="I25" s="79" t="s">
        <v>600</v>
      </c>
      <c r="J25" s="78" t="s">
        <v>546</v>
      </c>
      <c r="K25" s="79" t="s">
        <v>574</v>
      </c>
      <c r="L25" s="79" t="s">
        <v>64</v>
      </c>
      <c r="M25" s="79" t="s">
        <v>584</v>
      </c>
      <c r="N25" s="79" t="s">
        <v>654</v>
      </c>
      <c r="O25" s="79" t="s">
        <v>477</v>
      </c>
      <c r="P25" s="79" t="s">
        <v>697</v>
      </c>
      <c r="Q25" s="80" t="s">
        <v>696</v>
      </c>
      <c r="R25" s="79" t="s">
        <v>25</v>
      </c>
      <c r="S25" s="79" t="s">
        <v>528</v>
      </c>
      <c r="T25" s="79" t="s">
        <v>527</v>
      </c>
      <c r="U25" s="79" t="s">
        <v>700</v>
      </c>
      <c r="V25" s="78"/>
      <c r="W25" s="22">
        <v>2</v>
      </c>
      <c r="X25" s="22">
        <v>3</v>
      </c>
      <c r="Y25" s="22">
        <v>3</v>
      </c>
    </row>
    <row r="26" spans="2:25" ht="18.75">
      <c r="B26" s="74"/>
      <c r="C26" s="32"/>
      <c r="D26" s="32"/>
      <c r="E26" s="32"/>
      <c r="F26" s="32"/>
      <c r="G26" s="32"/>
      <c r="H26" s="32"/>
      <c r="I26" s="32"/>
      <c r="J26" s="72"/>
      <c r="K26" s="32"/>
      <c r="L26" s="32"/>
      <c r="M26" s="32"/>
      <c r="N26" s="32"/>
      <c r="O26" s="32"/>
      <c r="P26" s="32"/>
      <c r="Q26" s="73"/>
      <c r="R26" s="32"/>
      <c r="S26" s="32"/>
      <c r="T26" s="32"/>
      <c r="U26" s="32"/>
      <c r="V26" s="72"/>
    </row>
    <row r="27" spans="2:25" ht="18.75">
      <c r="B27" s="77" t="s">
        <v>99</v>
      </c>
      <c r="C27" s="33" t="s">
        <v>680</v>
      </c>
      <c r="D27" s="33" t="s">
        <v>144</v>
      </c>
      <c r="E27" s="33" t="s">
        <v>699</v>
      </c>
      <c r="F27" s="33" t="s">
        <v>678</v>
      </c>
      <c r="G27" s="33" t="s">
        <v>698</v>
      </c>
      <c r="H27" s="33" t="s">
        <v>636</v>
      </c>
      <c r="I27" s="33" t="s">
        <v>600</v>
      </c>
      <c r="J27" s="75" t="s">
        <v>546</v>
      </c>
      <c r="K27" s="33" t="s">
        <v>574</v>
      </c>
      <c r="L27" s="33" t="s">
        <v>64</v>
      </c>
      <c r="M27" s="33" t="s">
        <v>584</v>
      </c>
      <c r="N27" s="33" t="s">
        <v>654</v>
      </c>
      <c r="O27" s="33" t="s">
        <v>477</v>
      </c>
      <c r="P27" s="33" t="s">
        <v>697</v>
      </c>
      <c r="Q27" s="76" t="s">
        <v>696</v>
      </c>
      <c r="R27" s="33" t="s">
        <v>25</v>
      </c>
      <c r="S27" s="33" t="s">
        <v>528</v>
      </c>
      <c r="T27" s="33" t="s">
        <v>527</v>
      </c>
      <c r="U27" s="33" t="s">
        <v>366</v>
      </c>
      <c r="V27" s="75"/>
      <c r="W27" s="22">
        <v>2</v>
      </c>
      <c r="X27" s="22">
        <v>3</v>
      </c>
      <c r="Y27" s="22">
        <v>3</v>
      </c>
    </row>
    <row r="28" spans="2:25" ht="18.75">
      <c r="B28" s="74"/>
      <c r="C28" s="32"/>
      <c r="D28" s="32"/>
      <c r="E28" s="32"/>
      <c r="F28" s="32"/>
      <c r="G28" s="32"/>
      <c r="H28" s="32"/>
      <c r="I28" s="32"/>
      <c r="J28" s="72"/>
      <c r="K28" s="32"/>
      <c r="L28" s="32"/>
      <c r="M28" s="32"/>
      <c r="N28" s="32"/>
      <c r="O28" s="32"/>
      <c r="P28" s="32"/>
      <c r="Q28" s="73"/>
      <c r="R28" s="32"/>
      <c r="S28" s="32"/>
      <c r="T28" s="32"/>
      <c r="U28" s="32"/>
      <c r="V28" s="72"/>
    </row>
    <row r="29" spans="2:25" ht="18.75">
      <c r="B29" s="77" t="s">
        <v>38</v>
      </c>
      <c r="C29" s="33" t="s">
        <v>680</v>
      </c>
      <c r="D29" s="33" t="s">
        <v>144</v>
      </c>
      <c r="E29" s="33" t="s">
        <v>695</v>
      </c>
      <c r="F29" s="33" t="s">
        <v>678</v>
      </c>
      <c r="G29" s="33" t="s">
        <v>694</v>
      </c>
      <c r="H29" s="33" t="s">
        <v>677</v>
      </c>
      <c r="I29" s="33"/>
      <c r="J29" s="75" t="s">
        <v>546</v>
      </c>
      <c r="K29" s="33" t="s">
        <v>574</v>
      </c>
      <c r="L29" s="33" t="s">
        <v>64</v>
      </c>
      <c r="M29" s="33" t="s">
        <v>584</v>
      </c>
      <c r="N29" s="33" t="s">
        <v>654</v>
      </c>
      <c r="O29" s="33" t="s">
        <v>693</v>
      </c>
      <c r="P29" s="75" t="s">
        <v>690</v>
      </c>
      <c r="Q29" s="33" t="s">
        <v>550</v>
      </c>
      <c r="R29" s="33" t="s">
        <v>25</v>
      </c>
      <c r="S29" s="33" t="s">
        <v>528</v>
      </c>
      <c r="T29" s="33" t="s">
        <v>527</v>
      </c>
      <c r="U29" s="33"/>
      <c r="V29" s="75"/>
      <c r="W29" s="22">
        <v>2</v>
      </c>
      <c r="X29" s="22">
        <v>3</v>
      </c>
      <c r="Y29" s="22">
        <v>3</v>
      </c>
    </row>
    <row r="30" spans="2:25" ht="18.75">
      <c r="B30" s="74"/>
      <c r="C30" s="32"/>
      <c r="D30" s="32"/>
      <c r="E30" s="32"/>
      <c r="F30" s="32"/>
      <c r="G30" s="32"/>
      <c r="H30" s="32"/>
      <c r="I30" s="32"/>
      <c r="J30" s="72"/>
      <c r="K30" s="32"/>
      <c r="L30" s="32"/>
      <c r="M30" s="32"/>
      <c r="N30" s="32"/>
      <c r="O30" s="32"/>
      <c r="P30" s="32"/>
      <c r="Q30" s="73"/>
      <c r="R30" s="32"/>
      <c r="S30" s="32"/>
      <c r="T30" s="32"/>
      <c r="U30" s="32"/>
      <c r="V30" s="72"/>
    </row>
    <row r="31" spans="2:25" ht="18.75">
      <c r="B31" s="77" t="s">
        <v>85</v>
      </c>
      <c r="C31" s="33" t="s">
        <v>680</v>
      </c>
      <c r="D31" s="33" t="s">
        <v>144</v>
      </c>
      <c r="E31" s="33" t="s">
        <v>692</v>
      </c>
      <c r="F31" s="33" t="s">
        <v>678</v>
      </c>
      <c r="G31" s="33" t="s">
        <v>554</v>
      </c>
      <c r="H31" s="33" t="s">
        <v>546</v>
      </c>
      <c r="I31" s="33" t="s">
        <v>691</v>
      </c>
      <c r="J31" s="75" t="s">
        <v>546</v>
      </c>
      <c r="K31" s="33" t="s">
        <v>574</v>
      </c>
      <c r="L31" s="33" t="s">
        <v>64</v>
      </c>
      <c r="M31" s="33" t="s">
        <v>540</v>
      </c>
      <c r="N31" s="33" t="s">
        <v>654</v>
      </c>
      <c r="O31" s="33" t="s">
        <v>513</v>
      </c>
      <c r="P31" s="75" t="s">
        <v>690</v>
      </c>
      <c r="Q31" s="33" t="s">
        <v>550</v>
      </c>
      <c r="R31" s="33" t="s">
        <v>25</v>
      </c>
      <c r="S31" s="33" t="s">
        <v>528</v>
      </c>
      <c r="T31" s="33" t="s">
        <v>527</v>
      </c>
      <c r="U31" s="33"/>
      <c r="V31" s="75"/>
      <c r="W31" s="22">
        <v>3</v>
      </c>
      <c r="X31" s="22">
        <v>3</v>
      </c>
      <c r="Y31" s="22">
        <v>3</v>
      </c>
    </row>
    <row r="32" spans="2:25" ht="18.75">
      <c r="B32" s="74"/>
      <c r="C32" s="32"/>
      <c r="D32" s="32"/>
      <c r="E32" s="32"/>
      <c r="F32" s="32"/>
      <c r="G32" s="32"/>
      <c r="H32" s="32"/>
      <c r="I32" s="32"/>
      <c r="J32" s="72"/>
      <c r="K32" s="32"/>
      <c r="L32" s="32"/>
      <c r="M32" s="32"/>
      <c r="N32" s="32"/>
      <c r="O32" s="32"/>
      <c r="P32" s="72"/>
      <c r="Q32" s="73"/>
      <c r="R32" s="32"/>
      <c r="S32" s="32"/>
      <c r="T32" s="32"/>
      <c r="U32" s="32"/>
      <c r="V32" s="72"/>
    </row>
    <row r="33" spans="2:25" ht="18.75">
      <c r="B33" s="77" t="s">
        <v>50</v>
      </c>
      <c r="C33" s="33" t="s">
        <v>680</v>
      </c>
      <c r="D33" s="33" t="s">
        <v>144</v>
      </c>
      <c r="E33" s="33" t="s">
        <v>689</v>
      </c>
      <c r="F33" s="33" t="s">
        <v>678</v>
      </c>
      <c r="G33" s="33" t="s">
        <v>554</v>
      </c>
      <c r="H33" s="33" t="s">
        <v>677</v>
      </c>
      <c r="I33" s="33" t="s">
        <v>600</v>
      </c>
      <c r="J33" s="75" t="s">
        <v>546</v>
      </c>
      <c r="K33" s="33" t="s">
        <v>496</v>
      </c>
      <c r="L33" s="33" t="s">
        <v>144</v>
      </c>
      <c r="M33" s="33"/>
      <c r="N33" s="33" t="s">
        <v>688</v>
      </c>
      <c r="O33" s="33"/>
      <c r="P33" s="75"/>
      <c r="Q33" s="76" t="s">
        <v>493</v>
      </c>
      <c r="R33" s="33" t="s">
        <v>508</v>
      </c>
      <c r="S33" s="33" t="s">
        <v>477</v>
      </c>
      <c r="T33" s="33" t="s">
        <v>684</v>
      </c>
      <c r="U33" s="33"/>
      <c r="V33" s="75"/>
      <c r="W33" s="22">
        <v>3</v>
      </c>
      <c r="X33" s="22">
        <v>2</v>
      </c>
      <c r="Y33" s="22">
        <v>2</v>
      </c>
    </row>
    <row r="34" spans="2:25" ht="18.75">
      <c r="B34" s="74"/>
      <c r="C34" s="32"/>
      <c r="D34" s="32"/>
      <c r="E34" s="32"/>
      <c r="F34" s="32"/>
      <c r="G34" s="32"/>
      <c r="H34" s="32"/>
      <c r="I34" s="32"/>
      <c r="J34" s="72"/>
      <c r="K34" s="32"/>
      <c r="L34" s="32"/>
      <c r="M34" s="32"/>
      <c r="N34" s="32"/>
      <c r="O34" s="32"/>
      <c r="P34" s="72"/>
      <c r="Q34" s="73"/>
      <c r="R34" s="32"/>
      <c r="S34" s="32"/>
      <c r="T34" s="32"/>
      <c r="U34" s="32"/>
      <c r="V34" s="72"/>
    </row>
    <row r="35" spans="2:25" ht="18.75">
      <c r="B35" s="77" t="s">
        <v>153</v>
      </c>
      <c r="C35" s="33" t="s">
        <v>680</v>
      </c>
      <c r="D35" s="33" t="s">
        <v>144</v>
      </c>
      <c r="E35" s="33" t="s">
        <v>687</v>
      </c>
      <c r="F35" s="33" t="s">
        <v>684</v>
      </c>
      <c r="G35" s="33" t="s">
        <v>686</v>
      </c>
      <c r="H35" s="33" t="s">
        <v>677</v>
      </c>
      <c r="I35" s="33"/>
      <c r="J35" s="75"/>
      <c r="K35" s="33" t="s">
        <v>683</v>
      </c>
      <c r="L35" s="33" t="s">
        <v>144</v>
      </c>
      <c r="M35" s="33" t="s">
        <v>685</v>
      </c>
      <c r="N35" s="33" t="s">
        <v>673</v>
      </c>
      <c r="O35" s="33"/>
      <c r="P35" s="75"/>
      <c r="Q35" s="76" t="s">
        <v>493</v>
      </c>
      <c r="R35" s="33" t="s">
        <v>508</v>
      </c>
      <c r="S35" s="33" t="s">
        <v>477</v>
      </c>
      <c r="T35" s="33" t="s">
        <v>684</v>
      </c>
      <c r="U35" s="33"/>
      <c r="V35" s="75"/>
      <c r="W35" s="22">
        <v>3</v>
      </c>
      <c r="X35" s="22">
        <v>2</v>
      </c>
      <c r="Y35" s="22">
        <v>2</v>
      </c>
    </row>
    <row r="36" spans="2:25" ht="18.75">
      <c r="B36" s="74"/>
      <c r="C36" s="32"/>
      <c r="D36" s="32"/>
      <c r="E36" s="32"/>
      <c r="F36" s="32"/>
      <c r="G36" s="32"/>
      <c r="H36" s="32"/>
      <c r="I36" s="32"/>
      <c r="J36" s="72"/>
      <c r="K36" s="32"/>
      <c r="L36" s="32"/>
      <c r="M36" s="32"/>
      <c r="N36" s="32"/>
      <c r="O36" s="32"/>
      <c r="P36" s="72"/>
      <c r="Q36" s="73"/>
      <c r="R36" s="32"/>
      <c r="S36" s="32"/>
      <c r="T36" s="32"/>
      <c r="U36" s="32"/>
      <c r="V36" s="72"/>
    </row>
    <row r="37" spans="2:25" ht="18.75">
      <c r="B37" s="77" t="s">
        <v>264</v>
      </c>
      <c r="C37" s="33" t="s">
        <v>680</v>
      </c>
      <c r="D37" s="33" t="s">
        <v>144</v>
      </c>
      <c r="E37" s="33" t="s">
        <v>547</v>
      </c>
      <c r="F37" s="33" t="s">
        <v>678</v>
      </c>
      <c r="G37" s="33"/>
      <c r="H37" s="33" t="s">
        <v>677</v>
      </c>
      <c r="I37" s="33"/>
      <c r="J37" s="75"/>
      <c r="K37" s="33" t="s">
        <v>683</v>
      </c>
      <c r="L37" s="33" t="s">
        <v>144</v>
      </c>
      <c r="M37" s="33" t="s">
        <v>186</v>
      </c>
      <c r="N37" s="33" t="s">
        <v>673</v>
      </c>
      <c r="O37" s="33"/>
      <c r="P37" s="75"/>
      <c r="Q37" s="76" t="s">
        <v>495</v>
      </c>
      <c r="R37" s="33" t="s">
        <v>508</v>
      </c>
      <c r="S37" s="33" t="s">
        <v>367</v>
      </c>
      <c r="T37" s="33" t="s">
        <v>536</v>
      </c>
      <c r="U37" s="33"/>
      <c r="V37" s="75"/>
      <c r="W37" s="22">
        <v>3</v>
      </c>
      <c r="X37" s="22">
        <v>2</v>
      </c>
      <c r="Y37" s="22">
        <v>2</v>
      </c>
    </row>
    <row r="38" spans="2:25" ht="18.75">
      <c r="B38" s="74"/>
      <c r="C38" s="32"/>
      <c r="D38" s="32"/>
      <c r="E38" s="32"/>
      <c r="F38" s="32"/>
      <c r="G38" s="32"/>
      <c r="H38" s="32"/>
      <c r="I38" s="32"/>
      <c r="J38" s="72"/>
      <c r="K38" s="32"/>
      <c r="L38" s="32"/>
      <c r="M38" s="32"/>
      <c r="N38" s="32"/>
      <c r="O38" s="32"/>
      <c r="P38" s="72"/>
      <c r="Q38" s="73"/>
      <c r="R38" s="32"/>
      <c r="S38" s="32"/>
      <c r="T38" s="32"/>
      <c r="U38" s="32"/>
      <c r="V38" s="72"/>
    </row>
    <row r="39" spans="2:25" ht="18.75">
      <c r="B39" s="77" t="s">
        <v>621</v>
      </c>
      <c r="C39" s="33" t="s">
        <v>680</v>
      </c>
      <c r="D39" s="33" t="s">
        <v>144</v>
      </c>
      <c r="E39" s="33" t="s">
        <v>682</v>
      </c>
      <c r="F39" s="33" t="s">
        <v>678</v>
      </c>
      <c r="G39" s="33" t="s">
        <v>555</v>
      </c>
      <c r="H39" s="33" t="s">
        <v>677</v>
      </c>
      <c r="I39" s="33"/>
      <c r="J39" s="75"/>
      <c r="K39" s="33" t="s">
        <v>676</v>
      </c>
      <c r="L39" s="33" t="s">
        <v>144</v>
      </c>
      <c r="M39" s="33" t="s">
        <v>681</v>
      </c>
      <c r="N39" s="33" t="s">
        <v>673</v>
      </c>
      <c r="O39" s="33"/>
      <c r="P39" s="75"/>
      <c r="Q39" s="76" t="s">
        <v>495</v>
      </c>
      <c r="R39" s="33" t="s">
        <v>508</v>
      </c>
      <c r="S39" s="33" t="s">
        <v>569</v>
      </c>
      <c r="T39" s="33" t="s">
        <v>536</v>
      </c>
      <c r="U39" s="33"/>
      <c r="V39" s="75"/>
      <c r="W39" s="22">
        <v>3</v>
      </c>
      <c r="X39" s="22">
        <v>2</v>
      </c>
      <c r="Y39" s="22">
        <v>2</v>
      </c>
    </row>
    <row r="40" spans="2:25" ht="18.75">
      <c r="B40" s="74"/>
      <c r="C40" s="32"/>
      <c r="D40" s="32"/>
      <c r="E40" s="32"/>
      <c r="F40" s="32"/>
      <c r="G40" s="32"/>
      <c r="H40" s="32"/>
      <c r="I40" s="32"/>
      <c r="J40" s="72"/>
      <c r="K40" s="32"/>
      <c r="L40" s="32"/>
      <c r="M40" s="32"/>
      <c r="N40" s="32"/>
      <c r="O40" s="32"/>
      <c r="P40" s="72"/>
      <c r="Q40" s="73"/>
      <c r="R40" s="32"/>
      <c r="S40" s="32"/>
      <c r="T40" s="32"/>
      <c r="U40" s="32"/>
      <c r="V40" s="72"/>
    </row>
    <row r="41" spans="2:25" ht="19.5" thickBot="1">
      <c r="B41" s="71" t="s">
        <v>620</v>
      </c>
      <c r="C41" s="69" t="s">
        <v>680</v>
      </c>
      <c r="D41" s="69" t="s">
        <v>144</v>
      </c>
      <c r="E41" s="69" t="s">
        <v>679</v>
      </c>
      <c r="F41" s="69" t="s">
        <v>678</v>
      </c>
      <c r="G41" s="69" t="s">
        <v>555</v>
      </c>
      <c r="H41" s="69" t="s">
        <v>677</v>
      </c>
      <c r="I41" s="69"/>
      <c r="J41" s="68"/>
      <c r="K41" s="69" t="s">
        <v>676</v>
      </c>
      <c r="L41" s="69" t="s">
        <v>675</v>
      </c>
      <c r="M41" s="69" t="s">
        <v>674</v>
      </c>
      <c r="N41" s="69" t="s">
        <v>673</v>
      </c>
      <c r="O41" s="69"/>
      <c r="P41" s="68"/>
      <c r="Q41" s="69" t="s">
        <v>495</v>
      </c>
      <c r="R41" s="69" t="s">
        <v>508</v>
      </c>
      <c r="S41" s="69" t="s">
        <v>569</v>
      </c>
      <c r="T41" s="69" t="s">
        <v>536</v>
      </c>
      <c r="U41" s="69"/>
      <c r="V41" s="68"/>
      <c r="W41" s="22">
        <v>3</v>
      </c>
      <c r="X41" s="22">
        <v>2</v>
      </c>
      <c r="Y41" s="22">
        <v>2</v>
      </c>
    </row>
    <row r="42" spans="2:25" ht="23.25" customHeight="1" thickBot="1">
      <c r="B42" s="89"/>
      <c r="C42" s="89"/>
      <c r="D42" s="89"/>
      <c r="E42" s="89"/>
      <c r="F42" s="89"/>
      <c r="G42" s="89"/>
      <c r="H42" s="89"/>
      <c r="I42" s="89"/>
      <c r="J42" s="89"/>
      <c r="K42" s="89"/>
      <c r="L42" s="89"/>
      <c r="M42" s="89"/>
      <c r="N42" s="89"/>
      <c r="O42" s="89"/>
      <c r="P42" s="89"/>
      <c r="Q42" s="89"/>
      <c r="R42" s="89"/>
      <c r="S42" s="89"/>
      <c r="T42" s="89"/>
      <c r="U42" s="89"/>
      <c r="V42" s="89"/>
    </row>
    <row r="43" spans="2:25" s="47" customFormat="1" ht="18.75">
      <c r="B43" s="88"/>
      <c r="C43" s="87" t="s">
        <v>672</v>
      </c>
      <c r="D43" s="86"/>
      <c r="E43" s="86"/>
      <c r="F43" s="86"/>
      <c r="G43" s="86"/>
      <c r="H43" s="86"/>
      <c r="I43" s="86"/>
      <c r="J43" s="85"/>
      <c r="K43" s="87" t="s">
        <v>671</v>
      </c>
      <c r="L43" s="86"/>
      <c r="M43" s="86"/>
      <c r="N43" s="86"/>
      <c r="O43" s="86"/>
      <c r="P43" s="85"/>
      <c r="Q43" s="87" t="s">
        <v>670</v>
      </c>
      <c r="R43" s="86"/>
      <c r="S43" s="86"/>
      <c r="T43" s="86"/>
      <c r="U43" s="86"/>
      <c r="V43" s="85"/>
    </row>
    <row r="44" spans="2:25" s="48" customFormat="1" ht="23.25" customHeight="1" thickBot="1">
      <c r="B44" s="84"/>
      <c r="C44" s="49" t="s">
        <v>475</v>
      </c>
      <c r="D44" s="49" t="s">
        <v>474</v>
      </c>
      <c r="E44" s="49" t="s">
        <v>476</v>
      </c>
      <c r="F44" s="49" t="s">
        <v>474</v>
      </c>
      <c r="G44" s="49" t="s">
        <v>537</v>
      </c>
      <c r="H44" s="49" t="s">
        <v>474</v>
      </c>
      <c r="I44" s="49" t="s">
        <v>669</v>
      </c>
      <c r="J44" s="82" t="s">
        <v>474</v>
      </c>
      <c r="K44" s="83" t="s">
        <v>475</v>
      </c>
      <c r="L44" s="49" t="s">
        <v>474</v>
      </c>
      <c r="M44" s="49" t="s">
        <v>476</v>
      </c>
      <c r="N44" s="49" t="s">
        <v>474</v>
      </c>
      <c r="O44" s="49" t="s">
        <v>537</v>
      </c>
      <c r="P44" s="82" t="s">
        <v>474</v>
      </c>
      <c r="Q44" s="83" t="s">
        <v>475</v>
      </c>
      <c r="R44" s="49" t="s">
        <v>474</v>
      </c>
      <c r="S44" s="49" t="s">
        <v>476</v>
      </c>
      <c r="T44" s="49" t="s">
        <v>474</v>
      </c>
      <c r="U44" s="49" t="s">
        <v>537</v>
      </c>
      <c r="V44" s="82" t="s">
        <v>474</v>
      </c>
    </row>
    <row r="45" spans="2:25" ht="18.75">
      <c r="B45" s="81" t="s">
        <v>78</v>
      </c>
      <c r="C45" s="79" t="s">
        <v>499</v>
      </c>
      <c r="D45" s="79" t="s">
        <v>512</v>
      </c>
      <c r="E45" s="79" t="s">
        <v>581</v>
      </c>
      <c r="F45" s="79" t="s">
        <v>654</v>
      </c>
      <c r="G45" s="79" t="s">
        <v>668</v>
      </c>
      <c r="H45" s="79" t="s">
        <v>662</v>
      </c>
      <c r="I45" s="79" t="s">
        <v>667</v>
      </c>
      <c r="J45" s="78" t="s">
        <v>546</v>
      </c>
      <c r="K45" s="80" t="s">
        <v>666</v>
      </c>
      <c r="L45" s="79" t="s">
        <v>512</v>
      </c>
      <c r="M45" s="79" t="s">
        <v>665</v>
      </c>
      <c r="N45" s="79" t="s">
        <v>509</v>
      </c>
      <c r="O45" s="79" t="s">
        <v>604</v>
      </c>
      <c r="P45" s="78" t="s">
        <v>546</v>
      </c>
      <c r="Q45" s="79" t="s">
        <v>664</v>
      </c>
      <c r="R45" s="79" t="s">
        <v>619</v>
      </c>
      <c r="S45" s="79" t="s">
        <v>506</v>
      </c>
      <c r="T45" s="79" t="s">
        <v>630</v>
      </c>
      <c r="U45" s="79" t="s">
        <v>554</v>
      </c>
      <c r="V45" s="78" t="s">
        <v>656</v>
      </c>
      <c r="W45" s="22">
        <v>3</v>
      </c>
      <c r="X45" s="22">
        <v>3</v>
      </c>
      <c r="Y45" s="22">
        <v>2</v>
      </c>
    </row>
    <row r="46" spans="2:25" ht="18.75">
      <c r="B46" s="74"/>
      <c r="C46" s="32"/>
      <c r="D46" s="32"/>
      <c r="E46" s="32"/>
      <c r="F46" s="32"/>
      <c r="G46" s="32"/>
      <c r="H46" s="32"/>
      <c r="I46" s="32"/>
      <c r="J46" s="72"/>
      <c r="K46" s="73"/>
      <c r="L46" s="32"/>
      <c r="M46" s="32"/>
      <c r="N46" s="32"/>
      <c r="O46" s="32"/>
      <c r="P46" s="72"/>
      <c r="Q46" s="32"/>
      <c r="R46" s="32"/>
      <c r="S46" s="32"/>
      <c r="T46" s="32"/>
      <c r="U46" s="32"/>
      <c r="V46" s="72"/>
    </row>
    <row r="47" spans="2:25" ht="18.75">
      <c r="B47" s="77" t="s">
        <v>99</v>
      </c>
      <c r="C47" s="33" t="s">
        <v>499</v>
      </c>
      <c r="D47" s="33" t="s">
        <v>512</v>
      </c>
      <c r="E47" s="33" t="s">
        <v>581</v>
      </c>
      <c r="F47" s="33" t="s">
        <v>654</v>
      </c>
      <c r="G47" s="33" t="s">
        <v>663</v>
      </c>
      <c r="H47" s="33" t="s">
        <v>662</v>
      </c>
      <c r="I47" s="33" t="s">
        <v>661</v>
      </c>
      <c r="J47" s="75" t="s">
        <v>546</v>
      </c>
      <c r="K47" s="76" t="s">
        <v>660</v>
      </c>
      <c r="L47" s="33" t="s">
        <v>512</v>
      </c>
      <c r="M47" s="33" t="s">
        <v>18</v>
      </c>
      <c r="N47" s="33" t="s">
        <v>509</v>
      </c>
      <c r="O47" s="33"/>
      <c r="P47" s="75" t="s">
        <v>546</v>
      </c>
      <c r="Q47" s="33" t="s">
        <v>657</v>
      </c>
      <c r="R47" s="33" t="s">
        <v>619</v>
      </c>
      <c r="S47" s="33" t="s">
        <v>506</v>
      </c>
      <c r="T47" s="33" t="s">
        <v>630</v>
      </c>
      <c r="U47" s="33" t="s">
        <v>554</v>
      </c>
      <c r="V47" s="75" t="s">
        <v>656</v>
      </c>
      <c r="W47" s="22">
        <v>3</v>
      </c>
      <c r="X47" s="22">
        <v>3</v>
      </c>
      <c r="Y47" s="22">
        <v>2</v>
      </c>
    </row>
    <row r="48" spans="2:25" ht="18.75">
      <c r="B48" s="74"/>
      <c r="C48" s="32"/>
      <c r="D48" s="32"/>
      <c r="E48" s="32"/>
      <c r="F48" s="32"/>
      <c r="G48" s="32"/>
      <c r="H48" s="32"/>
      <c r="I48" s="32"/>
      <c r="J48" s="72"/>
      <c r="K48" s="73"/>
      <c r="L48" s="32"/>
      <c r="M48" s="32"/>
      <c r="N48" s="32"/>
      <c r="O48" s="32"/>
      <c r="P48" s="72"/>
      <c r="Q48" s="32"/>
      <c r="R48" s="32"/>
      <c r="S48" s="32"/>
      <c r="T48" s="32"/>
      <c r="U48" s="32"/>
      <c r="V48" s="72"/>
    </row>
    <row r="49" spans="2:25" ht="18.75">
      <c r="B49" s="77" t="s">
        <v>38</v>
      </c>
      <c r="C49" s="33" t="s">
        <v>499</v>
      </c>
      <c r="D49" s="33" t="s">
        <v>512</v>
      </c>
      <c r="E49" s="33" t="s">
        <v>578</v>
      </c>
      <c r="F49" s="33" t="s">
        <v>654</v>
      </c>
      <c r="G49" s="33" t="s">
        <v>659</v>
      </c>
      <c r="H49" s="33" t="s">
        <v>642</v>
      </c>
      <c r="I49" s="33" t="s">
        <v>658</v>
      </c>
      <c r="J49" s="75" t="s">
        <v>546</v>
      </c>
      <c r="K49" s="76" t="s">
        <v>651</v>
      </c>
      <c r="L49" s="33" t="s">
        <v>512</v>
      </c>
      <c r="M49" s="33" t="s">
        <v>634</v>
      </c>
      <c r="N49" s="33" t="s">
        <v>509</v>
      </c>
      <c r="O49" s="33"/>
      <c r="P49" s="75" t="s">
        <v>546</v>
      </c>
      <c r="Q49" s="33" t="s">
        <v>657</v>
      </c>
      <c r="R49" s="33" t="s">
        <v>619</v>
      </c>
      <c r="S49" s="33" t="s">
        <v>506</v>
      </c>
      <c r="T49" s="33" t="s">
        <v>630</v>
      </c>
      <c r="U49" s="33" t="s">
        <v>554</v>
      </c>
      <c r="V49" s="75" t="s">
        <v>656</v>
      </c>
      <c r="W49" s="22">
        <v>3</v>
      </c>
      <c r="X49" s="22">
        <v>3</v>
      </c>
      <c r="Y49" s="22">
        <v>3</v>
      </c>
    </row>
    <row r="50" spans="2:25" ht="18.75">
      <c r="B50" s="74"/>
      <c r="C50" s="32"/>
      <c r="D50" s="32"/>
      <c r="E50" s="32"/>
      <c r="F50" s="32"/>
      <c r="G50" s="32"/>
      <c r="H50" s="32"/>
      <c r="I50" s="32"/>
      <c r="J50" s="72"/>
      <c r="K50" s="73"/>
      <c r="L50" s="32"/>
      <c r="M50" s="32"/>
      <c r="N50" s="32"/>
      <c r="O50" s="32"/>
      <c r="P50" s="72"/>
      <c r="Q50" s="32"/>
      <c r="R50" s="32"/>
      <c r="S50" s="32"/>
      <c r="T50" s="32"/>
      <c r="U50" s="32"/>
      <c r="V50" s="72"/>
    </row>
    <row r="51" spans="2:25" ht="18.75">
      <c r="B51" s="77" t="s">
        <v>85</v>
      </c>
      <c r="C51" s="33" t="s">
        <v>655</v>
      </c>
      <c r="D51" s="33" t="s">
        <v>512</v>
      </c>
      <c r="E51" s="33" t="s">
        <v>578</v>
      </c>
      <c r="F51" s="33" t="s">
        <v>654</v>
      </c>
      <c r="G51" s="33" t="s">
        <v>653</v>
      </c>
      <c r="H51" s="33" t="s">
        <v>642</v>
      </c>
      <c r="I51" s="33" t="s">
        <v>652</v>
      </c>
      <c r="J51" s="75" t="s">
        <v>546</v>
      </c>
      <c r="K51" s="76" t="s">
        <v>651</v>
      </c>
      <c r="L51" s="33" t="s">
        <v>512</v>
      </c>
      <c r="M51" s="33" t="s">
        <v>355</v>
      </c>
      <c r="N51" s="33" t="s">
        <v>509</v>
      </c>
      <c r="O51" s="33"/>
      <c r="P51" s="75" t="s">
        <v>546</v>
      </c>
      <c r="Q51" s="33" t="s">
        <v>650</v>
      </c>
      <c r="R51" s="33" t="s">
        <v>619</v>
      </c>
      <c r="S51" s="33" t="s">
        <v>369</v>
      </c>
      <c r="T51" s="33" t="s">
        <v>630</v>
      </c>
      <c r="U51" s="33"/>
      <c r="V51" s="75"/>
      <c r="W51" s="22">
        <v>3</v>
      </c>
      <c r="X51" s="22">
        <v>3</v>
      </c>
      <c r="Y51" s="22">
        <v>2</v>
      </c>
    </row>
    <row r="52" spans="2:25" ht="18.75">
      <c r="B52" s="74"/>
      <c r="C52" s="32"/>
      <c r="D52" s="32"/>
      <c r="E52" s="32"/>
      <c r="F52" s="32"/>
      <c r="G52" s="32"/>
      <c r="H52" s="32"/>
      <c r="I52" s="32"/>
      <c r="J52" s="72"/>
      <c r="K52" s="73"/>
      <c r="L52" s="32"/>
      <c r="M52" s="32"/>
      <c r="N52" s="32"/>
      <c r="O52" s="32"/>
      <c r="P52" s="72"/>
      <c r="Q52" s="73"/>
      <c r="R52" s="32"/>
      <c r="S52" s="32"/>
      <c r="T52" s="32"/>
      <c r="U52" s="32"/>
      <c r="V52" s="72"/>
    </row>
    <row r="53" spans="2:25" ht="18.75">
      <c r="B53" s="77" t="s">
        <v>50</v>
      </c>
      <c r="C53" s="33" t="s">
        <v>638</v>
      </c>
      <c r="D53" s="33" t="s">
        <v>144</v>
      </c>
      <c r="E53" s="33" t="s">
        <v>649</v>
      </c>
      <c r="F53" s="33" t="s">
        <v>642</v>
      </c>
      <c r="G53" s="33" t="s">
        <v>648</v>
      </c>
      <c r="H53" s="33" t="s">
        <v>546</v>
      </c>
      <c r="I53" s="33"/>
      <c r="J53" s="75"/>
      <c r="K53" s="76" t="s">
        <v>635</v>
      </c>
      <c r="L53" s="33" t="s">
        <v>512</v>
      </c>
      <c r="M53" s="33" t="s">
        <v>647</v>
      </c>
      <c r="N53" s="33" t="s">
        <v>509</v>
      </c>
      <c r="O53" s="33"/>
      <c r="P53" s="75" t="s">
        <v>546</v>
      </c>
      <c r="Q53" s="76" t="s">
        <v>646</v>
      </c>
      <c r="R53" s="33" t="s">
        <v>619</v>
      </c>
      <c r="S53" s="33" t="s">
        <v>369</v>
      </c>
      <c r="T53" s="33" t="s">
        <v>630</v>
      </c>
      <c r="U53" s="33"/>
      <c r="V53" s="75"/>
      <c r="W53" s="22">
        <v>2</v>
      </c>
      <c r="X53" s="22">
        <v>3</v>
      </c>
      <c r="Y53" s="22">
        <v>2</v>
      </c>
    </row>
    <row r="54" spans="2:25" ht="18.75">
      <c r="B54" s="74"/>
      <c r="C54" s="32"/>
      <c r="D54" s="32"/>
      <c r="E54" s="32"/>
      <c r="F54" s="32"/>
      <c r="G54" s="32"/>
      <c r="H54" s="32"/>
      <c r="I54" s="32"/>
      <c r="J54" s="72"/>
      <c r="K54" s="73"/>
      <c r="L54" s="32"/>
      <c r="M54" s="32"/>
      <c r="N54" s="32"/>
      <c r="O54" s="32"/>
      <c r="P54" s="72"/>
      <c r="Q54" s="73"/>
      <c r="R54" s="32"/>
      <c r="S54" s="32"/>
      <c r="T54" s="32"/>
      <c r="U54" s="32"/>
      <c r="V54" s="72"/>
    </row>
    <row r="55" spans="2:25" ht="18.75">
      <c r="B55" s="77" t="s">
        <v>153</v>
      </c>
      <c r="C55" s="33" t="s">
        <v>638</v>
      </c>
      <c r="D55" s="33" t="s">
        <v>144</v>
      </c>
      <c r="E55" s="33" t="s">
        <v>645</v>
      </c>
      <c r="F55" s="33" t="s">
        <v>642</v>
      </c>
      <c r="G55" s="33" t="s">
        <v>644</v>
      </c>
      <c r="H55" s="33" t="s">
        <v>546</v>
      </c>
      <c r="I55" s="33"/>
      <c r="J55" s="75"/>
      <c r="K55" s="76" t="s">
        <v>563</v>
      </c>
      <c r="L55" s="33" t="s">
        <v>512</v>
      </c>
      <c r="M55" s="33" t="s">
        <v>355</v>
      </c>
      <c r="N55" s="33" t="s">
        <v>509</v>
      </c>
      <c r="O55" s="33"/>
      <c r="P55" s="75" t="s">
        <v>546</v>
      </c>
      <c r="Q55" s="76" t="s">
        <v>501</v>
      </c>
      <c r="R55" s="33" t="s">
        <v>619</v>
      </c>
      <c r="S55" s="33" t="s">
        <v>369</v>
      </c>
      <c r="T55" s="33" t="s">
        <v>630</v>
      </c>
      <c r="U55" s="33"/>
      <c r="V55" s="75"/>
      <c r="W55" s="22">
        <v>2</v>
      </c>
      <c r="X55" s="22">
        <v>3</v>
      </c>
      <c r="Y55" s="22">
        <v>2</v>
      </c>
    </row>
    <row r="56" spans="2:25" ht="18.75">
      <c r="B56" s="74"/>
      <c r="C56" s="32"/>
      <c r="D56" s="32"/>
      <c r="E56" s="32"/>
      <c r="F56" s="32"/>
      <c r="G56" s="32"/>
      <c r="H56" s="32"/>
      <c r="I56" s="32"/>
      <c r="J56" s="72"/>
      <c r="K56" s="73"/>
      <c r="L56" s="32"/>
      <c r="M56" s="32"/>
      <c r="N56" s="32"/>
      <c r="O56" s="32"/>
      <c r="P56" s="72"/>
      <c r="Q56" s="73"/>
      <c r="R56" s="32"/>
      <c r="S56" s="32"/>
      <c r="T56" s="32"/>
      <c r="U56" s="32"/>
      <c r="V56" s="72"/>
    </row>
    <row r="57" spans="2:25" ht="18.75">
      <c r="B57" s="77" t="s">
        <v>264</v>
      </c>
      <c r="C57" s="33" t="s">
        <v>638</v>
      </c>
      <c r="D57" s="33" t="s">
        <v>144</v>
      </c>
      <c r="E57" s="33" t="s">
        <v>643</v>
      </c>
      <c r="F57" s="33" t="s">
        <v>642</v>
      </c>
      <c r="G57" s="33" t="s">
        <v>641</v>
      </c>
      <c r="H57" s="33" t="s">
        <v>546</v>
      </c>
      <c r="I57" s="33"/>
      <c r="J57" s="75"/>
      <c r="K57" s="76" t="s">
        <v>563</v>
      </c>
      <c r="L57" s="33" t="s">
        <v>512</v>
      </c>
      <c r="M57" s="33" t="s">
        <v>640</v>
      </c>
      <c r="N57" s="33" t="s">
        <v>509</v>
      </c>
      <c r="O57" s="33"/>
      <c r="P57" s="75" t="s">
        <v>546</v>
      </c>
      <c r="Q57" s="76" t="s">
        <v>501</v>
      </c>
      <c r="R57" s="33" t="s">
        <v>619</v>
      </c>
      <c r="S57" s="33" t="s">
        <v>369</v>
      </c>
      <c r="T57" s="33" t="s">
        <v>630</v>
      </c>
      <c r="U57" s="33"/>
      <c r="V57" s="75"/>
      <c r="W57" s="22">
        <v>2</v>
      </c>
      <c r="X57" s="22">
        <v>3</v>
      </c>
      <c r="Y57" s="22">
        <v>3</v>
      </c>
    </row>
    <row r="58" spans="2:25" ht="18.75">
      <c r="B58" s="74"/>
      <c r="C58" s="32"/>
      <c r="D58" s="32"/>
      <c r="E58" s="32"/>
      <c r="F58" s="32"/>
      <c r="G58" s="32"/>
      <c r="H58" s="32"/>
      <c r="I58" s="32"/>
      <c r="J58" s="72"/>
      <c r="K58" s="73"/>
      <c r="L58" s="32"/>
      <c r="M58" s="32"/>
      <c r="N58" s="32"/>
      <c r="O58" s="32"/>
      <c r="P58" s="72"/>
      <c r="Q58" s="73"/>
      <c r="R58" s="32"/>
      <c r="S58" s="32"/>
      <c r="T58" s="32"/>
      <c r="U58" s="32"/>
      <c r="V58" s="72"/>
    </row>
    <row r="59" spans="2:25" ht="18.75">
      <c r="B59" s="77" t="s">
        <v>621</v>
      </c>
      <c r="C59" s="33" t="s">
        <v>638</v>
      </c>
      <c r="D59" s="33" t="s">
        <v>144</v>
      </c>
      <c r="E59" s="33" t="s">
        <v>639</v>
      </c>
      <c r="F59" s="33" t="s">
        <v>636</v>
      </c>
      <c r="G59" s="33"/>
      <c r="H59" s="33"/>
      <c r="I59" s="33"/>
      <c r="J59" s="75"/>
      <c r="K59" s="76" t="s">
        <v>563</v>
      </c>
      <c r="L59" s="33" t="s">
        <v>512</v>
      </c>
      <c r="M59" s="33" t="s">
        <v>18</v>
      </c>
      <c r="N59" s="33" t="s">
        <v>509</v>
      </c>
      <c r="O59" s="33"/>
      <c r="P59" s="75" t="s">
        <v>546</v>
      </c>
      <c r="Q59" s="76" t="s">
        <v>501</v>
      </c>
      <c r="R59" s="33" t="s">
        <v>619</v>
      </c>
      <c r="S59" s="33" t="s">
        <v>369</v>
      </c>
      <c r="T59" s="33" t="s">
        <v>630</v>
      </c>
      <c r="U59" s="33"/>
      <c r="V59" s="75"/>
      <c r="W59" s="22">
        <v>2</v>
      </c>
      <c r="X59" s="22">
        <v>3</v>
      </c>
      <c r="Y59" s="22">
        <v>2</v>
      </c>
    </row>
    <row r="60" spans="2:25" ht="18.75">
      <c r="B60" s="74"/>
      <c r="C60" s="32"/>
      <c r="D60" s="32"/>
      <c r="E60" s="32"/>
      <c r="F60" s="32"/>
      <c r="G60" s="32"/>
      <c r="H60" s="32"/>
      <c r="I60" s="32"/>
      <c r="J60" s="72"/>
      <c r="K60" s="73"/>
      <c r="L60" s="32"/>
      <c r="M60" s="32"/>
      <c r="N60" s="32"/>
      <c r="O60" s="32"/>
      <c r="P60" s="72"/>
      <c r="Q60" s="73"/>
      <c r="R60" s="32"/>
      <c r="S60" s="32"/>
      <c r="T60" s="32"/>
      <c r="U60" s="32"/>
      <c r="V60" s="72"/>
    </row>
    <row r="61" spans="2:25" ht="19.5" thickBot="1">
      <c r="B61" s="71" t="s">
        <v>620</v>
      </c>
      <c r="C61" s="69" t="s">
        <v>638</v>
      </c>
      <c r="D61" s="69" t="s">
        <v>144</v>
      </c>
      <c r="E61" s="69" t="s">
        <v>637</v>
      </c>
      <c r="F61" s="69" t="s">
        <v>636</v>
      </c>
      <c r="G61" s="69"/>
      <c r="H61" s="69"/>
      <c r="I61" s="69"/>
      <c r="J61" s="69"/>
      <c r="K61" s="70" t="s">
        <v>635</v>
      </c>
      <c r="L61" s="69" t="s">
        <v>512</v>
      </c>
      <c r="M61" s="69" t="s">
        <v>634</v>
      </c>
      <c r="N61" s="69" t="s">
        <v>509</v>
      </c>
      <c r="O61" s="69"/>
      <c r="P61" s="68" t="s">
        <v>633</v>
      </c>
      <c r="Q61" s="70" t="s">
        <v>632</v>
      </c>
      <c r="R61" s="69" t="s">
        <v>619</v>
      </c>
      <c r="S61" s="69" t="s">
        <v>631</v>
      </c>
      <c r="T61" s="69" t="s">
        <v>630</v>
      </c>
      <c r="U61" s="69"/>
      <c r="V61" s="68"/>
      <c r="W61" s="22">
        <v>2</v>
      </c>
      <c r="X61" s="22">
        <v>3</v>
      </c>
      <c r="Y61" s="22">
        <v>2</v>
      </c>
    </row>
    <row r="62" spans="2:25" ht="27" thickBot="1">
      <c r="B62" s="89"/>
      <c r="C62" s="89"/>
      <c r="D62" s="89"/>
      <c r="E62" s="89"/>
      <c r="F62" s="89"/>
      <c r="G62" s="89"/>
      <c r="H62" s="89"/>
      <c r="I62" s="89"/>
      <c r="J62" s="89"/>
      <c r="K62" s="89"/>
      <c r="L62" s="89"/>
      <c r="M62" s="89"/>
      <c r="N62" s="89"/>
      <c r="O62" s="89"/>
      <c r="P62" s="89"/>
      <c r="Q62" s="89"/>
      <c r="R62" s="89"/>
      <c r="S62" s="89"/>
      <c r="T62" s="89"/>
      <c r="U62" s="89"/>
      <c r="V62" s="89"/>
    </row>
    <row r="63" spans="2:25" s="47" customFormat="1" ht="18.75">
      <c r="B63" s="88"/>
      <c r="C63" s="87" t="s">
        <v>629</v>
      </c>
      <c r="D63" s="86"/>
      <c r="E63" s="86"/>
      <c r="F63" s="86"/>
      <c r="G63" s="86"/>
      <c r="H63" s="86"/>
      <c r="I63" s="86"/>
      <c r="J63" s="85"/>
      <c r="K63" s="87" t="s">
        <v>628</v>
      </c>
      <c r="L63" s="86"/>
      <c r="M63" s="86"/>
      <c r="N63" s="86"/>
      <c r="O63" s="86"/>
      <c r="P63" s="85"/>
      <c r="Q63" s="87" t="s">
        <v>627</v>
      </c>
      <c r="R63" s="86"/>
      <c r="S63" s="86"/>
      <c r="T63" s="86"/>
      <c r="U63" s="86"/>
      <c r="V63" s="85"/>
    </row>
    <row r="64" spans="2:25" s="48" customFormat="1" ht="23.25" customHeight="1" thickBot="1">
      <c r="B64" s="84"/>
      <c r="C64" s="49" t="s">
        <v>475</v>
      </c>
      <c r="D64" s="49" t="s">
        <v>474</v>
      </c>
      <c r="E64" s="49" t="s">
        <v>476</v>
      </c>
      <c r="F64" s="49" t="s">
        <v>474</v>
      </c>
      <c r="G64" s="49" t="s">
        <v>537</v>
      </c>
      <c r="H64" s="49" t="s">
        <v>474</v>
      </c>
      <c r="I64" s="49" t="s">
        <v>537</v>
      </c>
      <c r="J64" s="82" t="s">
        <v>474</v>
      </c>
      <c r="K64" s="83" t="s">
        <v>475</v>
      </c>
      <c r="L64" s="49" t="s">
        <v>474</v>
      </c>
      <c r="M64" s="49" t="s">
        <v>476</v>
      </c>
      <c r="N64" s="49" t="s">
        <v>474</v>
      </c>
      <c r="O64" s="49" t="s">
        <v>537</v>
      </c>
      <c r="P64" s="82" t="s">
        <v>474</v>
      </c>
      <c r="Q64" s="83" t="s">
        <v>475</v>
      </c>
      <c r="R64" s="49" t="s">
        <v>474</v>
      </c>
      <c r="S64" s="49" t="s">
        <v>476</v>
      </c>
      <c r="T64" s="49" t="s">
        <v>474</v>
      </c>
      <c r="U64" s="49" t="s">
        <v>537</v>
      </c>
      <c r="V64" s="82" t="s">
        <v>474</v>
      </c>
    </row>
    <row r="65" spans="2:25" ht="18.75">
      <c r="B65" s="81" t="s">
        <v>78</v>
      </c>
      <c r="C65" s="80" t="s">
        <v>366</v>
      </c>
      <c r="D65" s="79" t="s">
        <v>619</v>
      </c>
      <c r="E65" s="79" t="s">
        <v>626</v>
      </c>
      <c r="F65" s="79" t="s">
        <v>509</v>
      </c>
      <c r="G65" s="79" t="s">
        <v>555</v>
      </c>
      <c r="H65" s="79" t="s">
        <v>546</v>
      </c>
      <c r="I65" s="79"/>
      <c r="J65" s="78"/>
      <c r="K65" s="80" t="s">
        <v>296</v>
      </c>
      <c r="L65" s="79" t="s">
        <v>619</v>
      </c>
      <c r="M65" s="79" t="s">
        <v>625</v>
      </c>
      <c r="N65" s="79" t="s">
        <v>561</v>
      </c>
      <c r="O65" s="79"/>
      <c r="P65" s="78"/>
      <c r="Q65" s="80" t="s">
        <v>245</v>
      </c>
      <c r="R65" s="79" t="s">
        <v>619</v>
      </c>
      <c r="S65" s="79" t="s">
        <v>624</v>
      </c>
      <c r="T65" s="79" t="s">
        <v>561</v>
      </c>
      <c r="U65" s="79"/>
      <c r="V65" s="78"/>
      <c r="W65" s="22">
        <v>2</v>
      </c>
      <c r="X65" s="22">
        <v>2</v>
      </c>
      <c r="Y65" s="22">
        <v>2</v>
      </c>
    </row>
    <row r="66" spans="2:25" ht="18.75">
      <c r="B66" s="74"/>
      <c r="C66" s="73"/>
      <c r="D66" s="32"/>
      <c r="E66" s="32"/>
      <c r="F66" s="32"/>
      <c r="G66" s="32"/>
      <c r="H66" s="32"/>
      <c r="I66" s="32"/>
      <c r="J66" s="72"/>
      <c r="K66" s="73"/>
      <c r="L66" s="32"/>
      <c r="M66" s="32"/>
      <c r="N66" s="32"/>
      <c r="O66" s="32"/>
      <c r="P66" s="72"/>
      <c r="Q66" s="73"/>
      <c r="R66" s="32"/>
      <c r="S66" s="32"/>
      <c r="T66" s="32"/>
      <c r="U66" s="32"/>
      <c r="V66" s="72"/>
    </row>
    <row r="67" spans="2:25" ht="18.75">
      <c r="B67" s="77" t="s">
        <v>99</v>
      </c>
      <c r="C67" s="76" t="s">
        <v>366</v>
      </c>
      <c r="D67" s="33" t="s">
        <v>619</v>
      </c>
      <c r="E67" s="33" t="s">
        <v>504</v>
      </c>
      <c r="F67" s="33" t="s">
        <v>509</v>
      </c>
      <c r="G67" s="33" t="s">
        <v>555</v>
      </c>
      <c r="H67" s="33" t="s">
        <v>546</v>
      </c>
      <c r="I67" s="33"/>
      <c r="J67" s="75"/>
      <c r="K67" s="76" t="s">
        <v>296</v>
      </c>
      <c r="L67" s="33" t="s">
        <v>619</v>
      </c>
      <c r="M67" s="33" t="s">
        <v>622</v>
      </c>
      <c r="N67" s="33" t="s">
        <v>617</v>
      </c>
      <c r="O67" s="33"/>
      <c r="P67" s="75"/>
      <c r="Q67" s="33" t="s">
        <v>245</v>
      </c>
      <c r="R67" s="33" t="s">
        <v>619</v>
      </c>
      <c r="S67" s="33" t="s">
        <v>622</v>
      </c>
      <c r="T67" s="33" t="s">
        <v>617</v>
      </c>
      <c r="U67" s="33"/>
      <c r="V67" s="75"/>
      <c r="W67" s="22">
        <v>2</v>
      </c>
      <c r="X67" s="22">
        <v>2</v>
      </c>
      <c r="Y67" s="22">
        <v>2</v>
      </c>
    </row>
    <row r="68" spans="2:25" ht="18.75">
      <c r="B68" s="74"/>
      <c r="C68" s="73"/>
      <c r="D68" s="32"/>
      <c r="E68" s="32"/>
      <c r="F68" s="32"/>
      <c r="G68" s="32"/>
      <c r="H68" s="32"/>
      <c r="I68" s="32"/>
      <c r="J68" s="72"/>
      <c r="K68" s="73"/>
      <c r="L68" s="32"/>
      <c r="M68" s="32"/>
      <c r="N68" s="32"/>
      <c r="O68" s="32"/>
      <c r="P68" s="72"/>
      <c r="Q68" s="73"/>
      <c r="R68" s="32"/>
      <c r="S68" s="32"/>
      <c r="T68" s="32"/>
      <c r="U68" s="32"/>
      <c r="V68" s="72"/>
    </row>
    <row r="69" spans="2:25" ht="18.75">
      <c r="B69" s="77" t="s">
        <v>38</v>
      </c>
      <c r="C69" s="76" t="s">
        <v>366</v>
      </c>
      <c r="D69" s="33" t="s">
        <v>619</v>
      </c>
      <c r="E69" s="33" t="s">
        <v>504</v>
      </c>
      <c r="F69" s="33" t="s">
        <v>509</v>
      </c>
      <c r="G69" s="33" t="s">
        <v>555</v>
      </c>
      <c r="H69" s="33" t="s">
        <v>546</v>
      </c>
      <c r="I69" s="33"/>
      <c r="J69" s="75"/>
      <c r="K69" s="76" t="s">
        <v>296</v>
      </c>
      <c r="L69" s="33" t="s">
        <v>619</v>
      </c>
      <c r="M69" s="33" t="s">
        <v>622</v>
      </c>
      <c r="N69" s="33" t="s">
        <v>617</v>
      </c>
      <c r="O69" s="33"/>
      <c r="P69" s="75"/>
      <c r="Q69" s="33" t="s">
        <v>245</v>
      </c>
      <c r="R69" s="33" t="s">
        <v>619</v>
      </c>
      <c r="S69" s="33" t="s">
        <v>622</v>
      </c>
      <c r="T69" s="33" t="s">
        <v>617</v>
      </c>
      <c r="U69" s="33"/>
      <c r="V69" s="75"/>
      <c r="W69" s="22">
        <v>2</v>
      </c>
      <c r="X69" s="22">
        <v>2</v>
      </c>
      <c r="Y69" s="22">
        <v>2</v>
      </c>
    </row>
    <row r="70" spans="2:25" ht="18.75">
      <c r="B70" s="74"/>
      <c r="C70" s="73"/>
      <c r="D70" s="32"/>
      <c r="E70" s="32"/>
      <c r="F70" s="32"/>
      <c r="G70" s="32"/>
      <c r="H70" s="32"/>
      <c r="I70" s="32"/>
      <c r="J70" s="72"/>
      <c r="K70" s="73"/>
      <c r="L70" s="32"/>
      <c r="M70" s="32"/>
      <c r="N70" s="32"/>
      <c r="O70" s="32"/>
      <c r="P70" s="72"/>
      <c r="Q70" s="73"/>
      <c r="R70" s="32"/>
      <c r="S70" s="32"/>
      <c r="T70" s="32"/>
      <c r="U70" s="32"/>
      <c r="V70" s="72"/>
    </row>
    <row r="71" spans="2:25" ht="18.75">
      <c r="B71" s="77" t="s">
        <v>85</v>
      </c>
      <c r="C71" s="76" t="s">
        <v>366</v>
      </c>
      <c r="D71" s="33" t="s">
        <v>619</v>
      </c>
      <c r="E71" s="33" t="s">
        <v>623</v>
      </c>
      <c r="F71" s="33" t="s">
        <v>509</v>
      </c>
      <c r="G71" s="33" t="s">
        <v>594</v>
      </c>
      <c r="H71" s="33" t="s">
        <v>546</v>
      </c>
      <c r="I71" s="33"/>
      <c r="J71" s="75"/>
      <c r="K71" s="76" t="s">
        <v>296</v>
      </c>
      <c r="L71" s="33" t="s">
        <v>619</v>
      </c>
      <c r="M71" s="33" t="s">
        <v>622</v>
      </c>
      <c r="N71" s="33" t="s">
        <v>617</v>
      </c>
      <c r="O71" s="33"/>
      <c r="P71" s="75"/>
      <c r="Q71" s="33" t="s">
        <v>245</v>
      </c>
      <c r="R71" s="33" t="s">
        <v>619</v>
      </c>
      <c r="S71" s="33" t="s">
        <v>622</v>
      </c>
      <c r="T71" s="33" t="s">
        <v>617</v>
      </c>
      <c r="U71" s="33"/>
      <c r="V71" s="75"/>
      <c r="W71" s="22">
        <v>2</v>
      </c>
      <c r="X71" s="22">
        <v>2</v>
      </c>
      <c r="Y71" s="22">
        <v>2</v>
      </c>
    </row>
    <row r="72" spans="2:25" ht="18.75">
      <c r="B72" s="74"/>
      <c r="C72" s="32"/>
      <c r="D72" s="32"/>
      <c r="E72" s="32"/>
      <c r="F72" s="32"/>
      <c r="G72" s="32"/>
      <c r="H72" s="32"/>
      <c r="I72" s="32"/>
      <c r="J72" s="72"/>
      <c r="K72" s="73"/>
      <c r="L72" s="32"/>
      <c r="M72" s="32"/>
      <c r="N72" s="32"/>
      <c r="O72" s="32"/>
      <c r="P72" s="72"/>
      <c r="Q72" s="73"/>
      <c r="R72" s="32"/>
      <c r="S72" s="32"/>
      <c r="T72" s="32"/>
      <c r="U72" s="32"/>
      <c r="V72" s="72"/>
    </row>
    <row r="73" spans="2:25" ht="18.75">
      <c r="B73" s="77" t="s">
        <v>50</v>
      </c>
      <c r="C73" s="76" t="s">
        <v>245</v>
      </c>
      <c r="D73" s="33" t="s">
        <v>619</v>
      </c>
      <c r="E73" s="33" t="s">
        <v>505</v>
      </c>
      <c r="F73" s="33" t="s">
        <v>527</v>
      </c>
      <c r="G73" s="33" t="s">
        <v>594</v>
      </c>
      <c r="H73" s="33" t="s">
        <v>546</v>
      </c>
      <c r="I73" s="33"/>
      <c r="J73" s="75"/>
      <c r="K73" s="76" t="s">
        <v>296</v>
      </c>
      <c r="L73" s="33" t="s">
        <v>619</v>
      </c>
      <c r="M73" s="33" t="s">
        <v>622</v>
      </c>
      <c r="N73" s="33" t="s">
        <v>617</v>
      </c>
      <c r="O73" s="33"/>
      <c r="P73" s="75"/>
      <c r="Q73" s="33" t="s">
        <v>245</v>
      </c>
      <c r="R73" s="33" t="s">
        <v>619</v>
      </c>
      <c r="S73" s="33" t="s">
        <v>622</v>
      </c>
      <c r="T73" s="33" t="s">
        <v>617</v>
      </c>
      <c r="U73" s="33"/>
      <c r="V73" s="75"/>
      <c r="W73" s="22">
        <v>2</v>
      </c>
      <c r="X73" s="22">
        <v>2</v>
      </c>
      <c r="Y73" s="22">
        <v>2</v>
      </c>
    </row>
    <row r="74" spans="2:25" ht="18.75">
      <c r="B74" s="74"/>
      <c r="C74" s="32"/>
      <c r="D74" s="32"/>
      <c r="E74" s="32"/>
      <c r="F74" s="32"/>
      <c r="G74" s="32"/>
      <c r="H74" s="32"/>
      <c r="I74" s="32"/>
      <c r="J74" s="72"/>
      <c r="K74" s="73"/>
      <c r="L74" s="32"/>
      <c r="M74" s="32"/>
      <c r="N74" s="32"/>
      <c r="O74" s="32"/>
      <c r="P74" s="72"/>
      <c r="Q74" s="32"/>
      <c r="R74" s="32"/>
      <c r="S74" s="32"/>
      <c r="T74" s="32"/>
      <c r="U74" s="32"/>
      <c r="V74" s="72"/>
    </row>
    <row r="75" spans="2:25" ht="18.75">
      <c r="B75" s="77" t="s">
        <v>153</v>
      </c>
      <c r="C75" s="76" t="s">
        <v>245</v>
      </c>
      <c r="D75" s="33" t="s">
        <v>619</v>
      </c>
      <c r="E75" s="33" t="s">
        <v>505</v>
      </c>
      <c r="F75" s="33" t="s">
        <v>527</v>
      </c>
      <c r="G75" s="33" t="s">
        <v>594</v>
      </c>
      <c r="H75" s="33" t="s">
        <v>546</v>
      </c>
      <c r="I75" s="33"/>
      <c r="J75" s="75"/>
      <c r="K75" s="76" t="s">
        <v>296</v>
      </c>
      <c r="L75" s="33" t="s">
        <v>619</v>
      </c>
      <c r="M75" s="33" t="s">
        <v>622</v>
      </c>
      <c r="N75" s="33" t="s">
        <v>617</v>
      </c>
      <c r="O75" s="33"/>
      <c r="P75" s="75"/>
      <c r="Q75" s="33" t="s">
        <v>245</v>
      </c>
      <c r="R75" s="33" t="s">
        <v>619</v>
      </c>
      <c r="S75" s="33" t="s">
        <v>622</v>
      </c>
      <c r="T75" s="33" t="s">
        <v>617</v>
      </c>
      <c r="U75" s="33"/>
      <c r="V75" s="75"/>
      <c r="W75" s="22">
        <v>2</v>
      </c>
      <c r="X75" s="22">
        <v>2</v>
      </c>
      <c r="Y75" s="22">
        <v>2</v>
      </c>
    </row>
    <row r="76" spans="2:25" ht="18.75">
      <c r="B76" s="74"/>
      <c r="C76" s="32"/>
      <c r="D76" s="32"/>
      <c r="E76" s="32"/>
      <c r="F76" s="32"/>
      <c r="G76" s="32"/>
      <c r="H76" s="32"/>
      <c r="I76" s="32"/>
      <c r="J76" s="72"/>
      <c r="K76" s="73"/>
      <c r="L76" s="32"/>
      <c r="M76" s="32"/>
      <c r="N76" s="32"/>
      <c r="O76" s="32"/>
      <c r="P76" s="72"/>
      <c r="Q76" s="32"/>
      <c r="R76" s="32"/>
      <c r="S76" s="32"/>
      <c r="T76" s="32"/>
      <c r="U76" s="32"/>
      <c r="V76" s="72"/>
    </row>
    <row r="77" spans="2:25" ht="18.75">
      <c r="B77" s="77" t="s">
        <v>264</v>
      </c>
      <c r="C77" s="76" t="s">
        <v>245</v>
      </c>
      <c r="D77" s="33" t="s">
        <v>619</v>
      </c>
      <c r="E77" s="33" t="s">
        <v>505</v>
      </c>
      <c r="F77" s="33" t="s">
        <v>527</v>
      </c>
      <c r="G77" s="33" t="s">
        <v>592</v>
      </c>
      <c r="H77" s="33" t="s">
        <v>546</v>
      </c>
      <c r="I77" s="33"/>
      <c r="J77" s="75"/>
      <c r="K77" s="76" t="s">
        <v>296</v>
      </c>
      <c r="L77" s="33" t="s">
        <v>619</v>
      </c>
      <c r="M77" s="33" t="s">
        <v>622</v>
      </c>
      <c r="N77" s="33" t="s">
        <v>617</v>
      </c>
      <c r="O77" s="33"/>
      <c r="P77" s="75"/>
      <c r="Q77" s="33" t="s">
        <v>245</v>
      </c>
      <c r="R77" s="33" t="s">
        <v>619</v>
      </c>
      <c r="S77" s="33" t="s">
        <v>622</v>
      </c>
      <c r="T77" s="33" t="s">
        <v>617</v>
      </c>
      <c r="U77" s="33"/>
      <c r="V77" s="75"/>
      <c r="W77" s="22">
        <v>2</v>
      </c>
      <c r="X77" s="22">
        <v>2</v>
      </c>
      <c r="Y77" s="22">
        <v>2</v>
      </c>
    </row>
    <row r="78" spans="2:25" ht="18.75">
      <c r="B78" s="74"/>
      <c r="C78" s="32"/>
      <c r="D78" s="32"/>
      <c r="E78" s="32"/>
      <c r="F78" s="32"/>
      <c r="G78" s="32"/>
      <c r="H78" s="32"/>
      <c r="I78" s="32"/>
      <c r="J78" s="72"/>
      <c r="K78" s="73"/>
      <c r="L78" s="32"/>
      <c r="M78" s="32"/>
      <c r="N78" s="32"/>
      <c r="O78" s="32"/>
      <c r="P78" s="72"/>
      <c r="Q78" s="32"/>
      <c r="R78" s="32"/>
      <c r="S78" s="32"/>
      <c r="T78" s="32"/>
      <c r="U78" s="32"/>
      <c r="V78" s="72"/>
    </row>
    <row r="79" spans="2:25" ht="18.75">
      <c r="B79" s="77" t="s">
        <v>621</v>
      </c>
      <c r="C79" s="76" t="s">
        <v>245</v>
      </c>
      <c r="D79" s="33" t="s">
        <v>619</v>
      </c>
      <c r="E79" s="33" t="s">
        <v>505</v>
      </c>
      <c r="F79" s="33" t="s">
        <v>527</v>
      </c>
      <c r="G79" s="33" t="s">
        <v>592</v>
      </c>
      <c r="H79" s="33" t="s">
        <v>546</v>
      </c>
      <c r="I79" s="33"/>
      <c r="J79" s="75"/>
      <c r="K79" s="76" t="s">
        <v>296</v>
      </c>
      <c r="L79" s="33" t="s">
        <v>619</v>
      </c>
      <c r="M79" s="33" t="s">
        <v>510</v>
      </c>
      <c r="N79" s="33" t="s">
        <v>617</v>
      </c>
      <c r="O79" s="33"/>
      <c r="P79" s="75"/>
      <c r="Q79" s="33" t="s">
        <v>245</v>
      </c>
      <c r="R79" s="33" t="s">
        <v>619</v>
      </c>
      <c r="S79" s="33" t="s">
        <v>510</v>
      </c>
      <c r="T79" s="33" t="s">
        <v>617</v>
      </c>
      <c r="U79" s="33"/>
      <c r="V79" s="75"/>
      <c r="W79" s="22">
        <v>2</v>
      </c>
      <c r="X79" s="22">
        <v>2</v>
      </c>
      <c r="Y79" s="22">
        <v>2</v>
      </c>
    </row>
    <row r="80" spans="2:25" ht="18.75">
      <c r="B80" s="74"/>
      <c r="C80" s="32"/>
      <c r="D80" s="32"/>
      <c r="E80" s="32"/>
      <c r="F80" s="32"/>
      <c r="G80" s="32"/>
      <c r="H80" s="32"/>
      <c r="I80" s="32"/>
      <c r="J80" s="72"/>
      <c r="K80" s="73"/>
      <c r="L80" s="32"/>
      <c r="M80" s="32"/>
      <c r="N80" s="32"/>
      <c r="O80" s="32"/>
      <c r="P80" s="72"/>
      <c r="Q80" s="32"/>
      <c r="R80" s="32"/>
      <c r="S80" s="32"/>
      <c r="T80" s="32"/>
      <c r="U80" s="32"/>
      <c r="V80" s="72"/>
    </row>
    <row r="81" spans="2:25" ht="19.5" thickBot="1">
      <c r="B81" s="71" t="s">
        <v>620</v>
      </c>
      <c r="C81" s="69" t="s">
        <v>245</v>
      </c>
      <c r="D81" s="69" t="s">
        <v>619</v>
      </c>
      <c r="E81" s="69" t="s">
        <v>199</v>
      </c>
      <c r="F81" s="69" t="s">
        <v>527</v>
      </c>
      <c r="G81" s="69" t="s">
        <v>592</v>
      </c>
      <c r="H81" s="69" t="s">
        <v>546</v>
      </c>
      <c r="I81" s="69"/>
      <c r="J81" s="68"/>
      <c r="K81" s="70" t="s">
        <v>296</v>
      </c>
      <c r="L81" s="69" t="s">
        <v>619</v>
      </c>
      <c r="M81" s="69" t="s">
        <v>618</v>
      </c>
      <c r="N81" s="69" t="s">
        <v>617</v>
      </c>
      <c r="O81" s="69"/>
      <c r="P81" s="68"/>
      <c r="Q81" s="69" t="s">
        <v>245</v>
      </c>
      <c r="R81" s="69" t="s">
        <v>619</v>
      </c>
      <c r="S81" s="69" t="s">
        <v>618</v>
      </c>
      <c r="T81" s="69" t="s">
        <v>617</v>
      </c>
      <c r="U81" s="69"/>
      <c r="V81" s="68"/>
      <c r="W81" s="22">
        <v>2</v>
      </c>
      <c r="X81" s="22">
        <v>2</v>
      </c>
      <c r="Y81" s="22">
        <v>2</v>
      </c>
    </row>
    <row r="84" spans="2:25">
      <c r="W84" s="22" t="s">
        <v>68</v>
      </c>
      <c r="X84" s="22">
        <f>AVERAGE(W5:Y81)</f>
        <v>2.3981481481481484</v>
      </c>
    </row>
  </sheetData>
  <mergeCells count="13">
    <mergeCell ref="B1:V1"/>
    <mergeCell ref="C3:J3"/>
    <mergeCell ref="K3:P3"/>
    <mergeCell ref="Q3:V3"/>
    <mergeCell ref="C23:J23"/>
    <mergeCell ref="K23:P23"/>
    <mergeCell ref="Q23:V23"/>
    <mergeCell ref="C43:J43"/>
    <mergeCell ref="K43:P43"/>
    <mergeCell ref="Q43:V43"/>
    <mergeCell ref="C63:J63"/>
    <mergeCell ref="K63:P63"/>
    <mergeCell ref="Q63:V63"/>
  </mergeCells>
  <pageMargins left="0.25" right="0.25" top="0.75" bottom="0.75" header="0.3" footer="0.3"/>
  <pageSetup paperSize="9" scale="31" orientation="landscape" horizontalDpi="300" verticalDpi="300" r:id="rId1"/>
</worksheet>
</file>

<file path=xl/worksheets/sheet3.xml><?xml version="1.0" encoding="utf-8"?>
<worksheet xmlns="http://schemas.openxmlformats.org/spreadsheetml/2006/main" xmlns:r="http://schemas.openxmlformats.org/officeDocument/2006/relationships">
  <dimension ref="A1:I87"/>
  <sheetViews>
    <sheetView zoomScale="145" zoomScaleNormal="145" workbookViewId="0">
      <pane xSplit="1" ySplit="1" topLeftCell="B2" activePane="bottomRight" state="frozen"/>
      <selection pane="topRight" activeCell="C1" sqref="C1"/>
      <selection pane="bottomLeft" activeCell="A2" sqref="A2"/>
      <selection pane="bottomRight" activeCell="A38" sqref="A38"/>
    </sheetView>
  </sheetViews>
  <sheetFormatPr defaultRowHeight="12"/>
  <cols>
    <col min="1" max="1" width="26.5703125" style="1" customWidth="1"/>
    <col min="2" max="2" width="13.7109375" style="4" customWidth="1"/>
    <col min="3" max="3" width="11.42578125" style="4" customWidth="1"/>
    <col min="4" max="4" width="10.85546875" style="4" customWidth="1"/>
    <col min="5" max="5" width="14.42578125" style="4" customWidth="1"/>
    <col min="6" max="6" width="14.28515625" style="4" customWidth="1"/>
    <col min="7" max="9" width="11.5703125" style="4" customWidth="1"/>
    <col min="10" max="16384" width="9.140625" style="1"/>
  </cols>
  <sheetData>
    <row r="1" spans="1:9" s="10" customFormat="1" ht="33.75" customHeight="1">
      <c r="A1" s="11" t="s">
        <v>46</v>
      </c>
      <c r="B1" s="11" t="s">
        <v>13</v>
      </c>
      <c r="C1" s="11" t="s">
        <v>27</v>
      </c>
      <c r="D1" s="11" t="s">
        <v>17</v>
      </c>
      <c r="E1" s="11" t="s">
        <v>28</v>
      </c>
      <c r="F1" s="11" t="s">
        <v>14</v>
      </c>
      <c r="G1" s="11" t="s">
        <v>754</v>
      </c>
      <c r="H1" s="11" t="s">
        <v>753</v>
      </c>
      <c r="I1" s="11" t="s">
        <v>498</v>
      </c>
    </row>
    <row r="2" spans="1:9">
      <c r="A2" s="18" t="s">
        <v>478</v>
      </c>
      <c r="B2" s="3">
        <v>43041</v>
      </c>
      <c r="C2" s="2">
        <v>0</v>
      </c>
      <c r="D2" s="3">
        <v>43041</v>
      </c>
      <c r="E2" s="2">
        <v>170</v>
      </c>
      <c r="F2" s="3">
        <f>B2+E2</f>
        <v>43211</v>
      </c>
      <c r="G2" s="4">
        <v>30</v>
      </c>
      <c r="I2" s="91">
        <f>Table42[[#This Row],[Qté plants/ML]]*Table42[[#This Row],[ML (m)]]</f>
        <v>0</v>
      </c>
    </row>
    <row r="3" spans="1:9">
      <c r="A3" s="18" t="s">
        <v>408</v>
      </c>
      <c r="B3" s="3">
        <v>43054</v>
      </c>
      <c r="C3" s="2"/>
      <c r="D3" s="3">
        <v>43054</v>
      </c>
      <c r="E3" s="2">
        <v>170</v>
      </c>
      <c r="F3" s="3">
        <f>B3+E3</f>
        <v>43224</v>
      </c>
      <c r="G3" s="4">
        <v>60</v>
      </c>
      <c r="I3" s="91">
        <f>Table42[[#This Row],[Qté plants/ML]]*Table42[[#This Row],[ML (m)]]</f>
        <v>0</v>
      </c>
    </row>
    <row r="4" spans="1:9">
      <c r="A4" s="18" t="s">
        <v>517</v>
      </c>
      <c r="B4" s="3">
        <f>Table42[[#This Row],[Date plantation]]-Table42[[#This Row],[Tps motte]]</f>
        <v>43110</v>
      </c>
      <c r="C4" s="2">
        <v>52</v>
      </c>
      <c r="D4" s="3">
        <v>43162</v>
      </c>
      <c r="E4" s="2">
        <v>130</v>
      </c>
      <c r="F4" s="3">
        <f>B4+E4</f>
        <v>43240</v>
      </c>
      <c r="G4" s="4">
        <v>90</v>
      </c>
      <c r="H4" s="4">
        <v>25</v>
      </c>
      <c r="I4" s="91">
        <f>Table42[[#This Row],[Qté plants/ML]]*Table42[[#This Row],[ML (m)]]</f>
        <v>2250</v>
      </c>
    </row>
    <row r="5" spans="1:9">
      <c r="A5" s="18" t="s">
        <v>516</v>
      </c>
      <c r="B5" s="3">
        <f>Table42[[#This Row],[Date plantation]]-Table42[[#This Row],[Tps motte]]</f>
        <v>43110</v>
      </c>
      <c r="C5" s="2">
        <v>52</v>
      </c>
      <c r="D5" s="3">
        <v>43162</v>
      </c>
      <c r="E5" s="2">
        <v>90</v>
      </c>
      <c r="F5" s="3">
        <f>B5+E5</f>
        <v>43200</v>
      </c>
      <c r="G5" s="4">
        <v>20</v>
      </c>
      <c r="H5" s="4">
        <v>24</v>
      </c>
      <c r="I5" s="91">
        <f>Table42[[#This Row],[Qté plants/ML]]*Table42[[#This Row],[ML (m)]]</f>
        <v>480</v>
      </c>
    </row>
    <row r="6" spans="1:9">
      <c r="A6" s="18" t="s">
        <v>489</v>
      </c>
      <c r="B6" s="3">
        <f>Table42[[#This Row],[Date plantation]]-Table42[[#This Row],[Tps motte]]</f>
        <v>43112</v>
      </c>
      <c r="C6" s="2">
        <v>45</v>
      </c>
      <c r="D6" s="3">
        <v>43157</v>
      </c>
      <c r="E6" s="2">
        <v>75</v>
      </c>
      <c r="F6" s="3">
        <f>B6+E6</f>
        <v>43187</v>
      </c>
      <c r="G6" s="4">
        <v>50</v>
      </c>
      <c r="H6" s="4">
        <v>70</v>
      </c>
      <c r="I6" s="91">
        <f>Table42[[#This Row],[Qté plants/ML]]*Table42[[#This Row],[ML (m)]]</f>
        <v>3500</v>
      </c>
    </row>
    <row r="7" spans="1:9">
      <c r="A7" s="18" t="s">
        <v>494</v>
      </c>
      <c r="B7" s="3">
        <f>Table42[[#This Row],[Date plantation]]-Table42[[#This Row],[Tps motte]]</f>
        <v>43114</v>
      </c>
      <c r="C7" s="2">
        <v>25</v>
      </c>
      <c r="D7" s="3">
        <v>43139</v>
      </c>
      <c r="E7" s="2">
        <v>90</v>
      </c>
      <c r="F7" s="3">
        <f>B7+E7</f>
        <v>43204</v>
      </c>
      <c r="G7" s="4">
        <v>40</v>
      </c>
      <c r="H7" s="4">
        <v>10</v>
      </c>
      <c r="I7" s="91">
        <f>Table42[[#This Row],[Qté plants/ML]]*Table42[[#This Row],[ML (m)]]</f>
        <v>400</v>
      </c>
    </row>
    <row r="8" spans="1:9">
      <c r="A8" s="18" t="s">
        <v>752</v>
      </c>
      <c r="B8" s="3">
        <f>Table42[[#This Row],[Date plantation]]-Table42[[#This Row],[Tps motte]]</f>
        <v>43114</v>
      </c>
      <c r="C8" s="2">
        <v>25</v>
      </c>
      <c r="D8" s="3">
        <v>43139</v>
      </c>
      <c r="E8" s="2">
        <v>80</v>
      </c>
      <c r="F8" s="3">
        <f>B8+E8</f>
        <v>43194</v>
      </c>
      <c r="G8" s="4">
        <v>40</v>
      </c>
      <c r="H8" s="4">
        <v>15</v>
      </c>
      <c r="I8" s="91">
        <f>Table42[[#This Row],[Qté plants/ML]]*Table42[[#This Row],[ML (m)]]</f>
        <v>600</v>
      </c>
    </row>
    <row r="9" spans="1:9">
      <c r="A9" s="18" t="s">
        <v>499</v>
      </c>
      <c r="B9" s="3">
        <f>Table42[[#This Row],[Date plantation]]-Table42[[#This Row],[Tps motte]]</f>
        <v>43117</v>
      </c>
      <c r="C9" s="2">
        <v>20</v>
      </c>
      <c r="D9" s="3">
        <v>43137</v>
      </c>
      <c r="E9" s="2">
        <v>80</v>
      </c>
      <c r="F9" s="3">
        <f>B9+E9</f>
        <v>43197</v>
      </c>
      <c r="G9" s="4">
        <v>40</v>
      </c>
      <c r="H9" s="4">
        <v>40</v>
      </c>
      <c r="I9" s="91">
        <f>Table42[[#This Row],[Qté plants/ML]]*Table42[[#This Row],[ML (m)]]</f>
        <v>1600</v>
      </c>
    </row>
    <row r="10" spans="1:9">
      <c r="A10" s="18" t="s">
        <v>518</v>
      </c>
      <c r="B10" s="3">
        <f>Table42[[#This Row],[Date plantation]]-Table42[[#This Row],[Tps motte]]</f>
        <v>43117</v>
      </c>
      <c r="C10" s="2">
        <v>55</v>
      </c>
      <c r="D10" s="3">
        <v>43172</v>
      </c>
      <c r="E10" s="2">
        <v>90</v>
      </c>
      <c r="F10" s="3">
        <f>B10+E10</f>
        <v>43207</v>
      </c>
      <c r="G10" s="4">
        <v>30</v>
      </c>
      <c r="H10" s="4">
        <v>30</v>
      </c>
      <c r="I10" s="91">
        <f>Table42[[#This Row],[Qté plants/ML]]*Table42[[#This Row],[ML (m)]]</f>
        <v>900</v>
      </c>
    </row>
    <row r="11" spans="1:9">
      <c r="A11" s="18" t="s">
        <v>552</v>
      </c>
      <c r="B11" s="3">
        <f>Table42[[#This Row],[Date plantation]]-Table42[[#This Row],[Tps motte]]</f>
        <v>43122</v>
      </c>
      <c r="C11" s="2">
        <v>45</v>
      </c>
      <c r="D11" s="3">
        <v>43167</v>
      </c>
      <c r="E11" s="2">
        <v>75</v>
      </c>
      <c r="F11" s="3">
        <f>B11+E11</f>
        <v>43197</v>
      </c>
      <c r="G11" s="4">
        <v>40</v>
      </c>
      <c r="H11" s="4">
        <v>70</v>
      </c>
      <c r="I11" s="91">
        <f>Table42[[#This Row],[Qté plants/ML]]*Table42[[#This Row],[ML (m)]]</f>
        <v>2800</v>
      </c>
    </row>
    <row r="12" spans="1:9">
      <c r="A12" s="18" t="s">
        <v>563</v>
      </c>
      <c r="B12" s="3">
        <f>Table42[[#This Row],[Date plantation]]-Table42[[#This Row],[Tps motte]]</f>
        <v>43123</v>
      </c>
      <c r="C12" s="2">
        <v>28</v>
      </c>
      <c r="D12" s="3">
        <v>43151</v>
      </c>
      <c r="E12" s="2">
        <v>90</v>
      </c>
      <c r="F12" s="3">
        <f>B12+E12</f>
        <v>43213</v>
      </c>
      <c r="G12" s="4">
        <v>50</v>
      </c>
      <c r="H12" s="2">
        <v>12</v>
      </c>
      <c r="I12" s="2">
        <f>Table42[[#This Row],[Qté plants/ML]]*Table42[[#This Row],[ML (m)]]</f>
        <v>600</v>
      </c>
    </row>
    <row r="13" spans="1:9">
      <c r="A13" s="18" t="s">
        <v>486</v>
      </c>
      <c r="B13" s="3">
        <f>Table42[[#This Row],[Date plantation]]-Table42[[#This Row],[Tps motte]]</f>
        <v>43123</v>
      </c>
      <c r="C13" s="2">
        <v>28</v>
      </c>
      <c r="D13" s="3">
        <v>43151</v>
      </c>
      <c r="E13" s="2">
        <v>75</v>
      </c>
      <c r="F13" s="3">
        <f>B13+E13</f>
        <v>43198</v>
      </c>
      <c r="G13" s="4">
        <v>90</v>
      </c>
      <c r="H13" s="4">
        <v>20</v>
      </c>
      <c r="I13" s="91">
        <f>Table42[[#This Row],[Qté plants/ML]]*Table42[[#This Row],[ML (m)]]</f>
        <v>1800</v>
      </c>
    </row>
    <row r="14" spans="1:9">
      <c r="A14" s="18" t="s">
        <v>488</v>
      </c>
      <c r="B14" s="3">
        <f>Table42[[#This Row],[Date plantation]]-Table42[[#This Row],[Tps motte]]</f>
        <v>43123</v>
      </c>
      <c r="C14" s="2">
        <v>28</v>
      </c>
      <c r="D14" s="3">
        <v>43151</v>
      </c>
      <c r="E14" s="2">
        <v>60</v>
      </c>
      <c r="F14" s="3">
        <f>B14+E14</f>
        <v>43183</v>
      </c>
      <c r="G14" s="4">
        <v>50</v>
      </c>
      <c r="H14" s="4">
        <v>70</v>
      </c>
      <c r="I14" s="91">
        <f>Table42[[#This Row],[Qté plants/ML]]*Table42[[#This Row],[ML (m)]]</f>
        <v>3500</v>
      </c>
    </row>
    <row r="15" spans="1:9">
      <c r="A15" s="1" t="s">
        <v>497</v>
      </c>
      <c r="B15" s="3">
        <f>Table42[[#This Row],[Date plantation]]-Table42[[#This Row],[Tps motte]]</f>
        <v>43131</v>
      </c>
      <c r="C15" s="2">
        <v>30</v>
      </c>
      <c r="D15" s="3">
        <v>43161</v>
      </c>
      <c r="E15" s="2">
        <v>90</v>
      </c>
      <c r="F15" s="3">
        <f>B15+E15</f>
        <v>43221</v>
      </c>
      <c r="G15" s="4">
        <v>40</v>
      </c>
      <c r="H15" s="4">
        <v>40</v>
      </c>
      <c r="I15" s="91">
        <f>Table42[[#This Row],[Qté plants/ML]]*Table42[[#This Row],[ML (m)]]</f>
        <v>1600</v>
      </c>
    </row>
    <row r="16" spans="1:9">
      <c r="A16" s="18" t="s">
        <v>477</v>
      </c>
      <c r="B16" s="3">
        <f>Table42[[#This Row],[Date plantation]]-Table42[[#This Row],[Tps motte]]</f>
        <v>43131</v>
      </c>
      <c r="C16" s="2">
        <v>146</v>
      </c>
      <c r="D16" s="3">
        <v>43277</v>
      </c>
      <c r="E16" s="2">
        <v>200</v>
      </c>
      <c r="F16" s="3">
        <f>B16+E16</f>
        <v>43331</v>
      </c>
      <c r="G16" s="4">
        <v>50</v>
      </c>
      <c r="H16" s="4">
        <v>30</v>
      </c>
      <c r="I16" s="91">
        <f>Table42[[#This Row],[Qté plants/ML]]*Table42[[#This Row],[ML (m)]]</f>
        <v>1500</v>
      </c>
    </row>
    <row r="17" spans="1:9">
      <c r="A17" s="1" t="s">
        <v>751</v>
      </c>
      <c r="B17" s="3">
        <f>Table42[[#This Row],[Date plantation]]-Table42[[#This Row],[Tps motte]]</f>
        <v>43133</v>
      </c>
      <c r="C17" s="2"/>
      <c r="D17" s="3">
        <v>43133</v>
      </c>
      <c r="E17" s="2">
        <v>110</v>
      </c>
      <c r="F17" s="3">
        <f>B17+E17</f>
        <v>43243</v>
      </c>
      <c r="G17" s="4">
        <v>100</v>
      </c>
      <c r="H17" s="4">
        <v>50</v>
      </c>
      <c r="I17" s="91">
        <f>Table42[[#This Row],[Qté plants/ML]]*Table42[[#This Row],[ML (m)]]</f>
        <v>5000</v>
      </c>
    </row>
    <row r="18" spans="1:9">
      <c r="A18" s="18" t="s">
        <v>493</v>
      </c>
      <c r="B18" s="3">
        <f>Table42[[#This Row],[Date plantation]]-Table42[[#This Row],[Tps motte]]</f>
        <v>43139</v>
      </c>
      <c r="C18" s="2">
        <v>28</v>
      </c>
      <c r="D18" s="3">
        <v>43167</v>
      </c>
      <c r="E18" s="2">
        <v>100</v>
      </c>
      <c r="F18" s="3">
        <f>B18+E18</f>
        <v>43239</v>
      </c>
      <c r="G18" s="4">
        <v>20</v>
      </c>
      <c r="H18" s="4">
        <v>15</v>
      </c>
      <c r="I18" s="91">
        <f>Table42[[#This Row],[Qté plants/ML]]*Table42[[#This Row],[ML (m)]]</f>
        <v>300</v>
      </c>
    </row>
    <row r="19" spans="1:9">
      <c r="A19" s="18" t="s">
        <v>495</v>
      </c>
      <c r="B19" s="3">
        <f>Table42[[#This Row],[Date plantation]]-Table42[[#This Row],[Tps motte]]</f>
        <v>43139</v>
      </c>
      <c r="C19" s="2">
        <v>28</v>
      </c>
      <c r="D19" s="3">
        <v>43167</v>
      </c>
      <c r="E19" s="2">
        <v>80</v>
      </c>
      <c r="F19" s="3">
        <f>B19+E19</f>
        <v>43219</v>
      </c>
      <c r="G19" s="4">
        <v>30</v>
      </c>
      <c r="H19" s="4">
        <v>20</v>
      </c>
      <c r="I19" s="91">
        <f>Table42[[#This Row],[Qté plants/ML]]*Table42[[#This Row],[ML (m)]]</f>
        <v>600</v>
      </c>
    </row>
    <row r="20" spans="1:9">
      <c r="A20" s="18" t="s">
        <v>496</v>
      </c>
      <c r="B20" s="3">
        <f>Table42[[#This Row],[Date plantation]]-Table42[[#This Row],[Tps motte]]</f>
        <v>43139</v>
      </c>
      <c r="C20" s="2">
        <v>28</v>
      </c>
      <c r="D20" s="3">
        <v>43167</v>
      </c>
      <c r="E20" s="2">
        <v>90</v>
      </c>
      <c r="F20" s="3">
        <f>B20+E20</f>
        <v>43229</v>
      </c>
      <c r="G20" s="4">
        <v>20</v>
      </c>
      <c r="H20" s="4">
        <v>30</v>
      </c>
      <c r="I20" s="91">
        <f>Table42[[#This Row],[Qté plants/ML]]*Table42[[#This Row],[ML (m)]]</f>
        <v>600</v>
      </c>
    </row>
    <row r="21" spans="1:9">
      <c r="A21" s="1" t="s">
        <v>490</v>
      </c>
      <c r="B21" s="3">
        <f>Table42[[#This Row],[Date plantation]]-Table42[[#This Row],[Tps motte]]</f>
        <v>43150</v>
      </c>
      <c r="C21" s="2">
        <v>28</v>
      </c>
      <c r="D21" s="3">
        <v>43178</v>
      </c>
      <c r="E21" s="2">
        <v>80</v>
      </c>
      <c r="F21" s="3">
        <f>B21+E21</f>
        <v>43230</v>
      </c>
      <c r="G21" s="4">
        <v>20</v>
      </c>
      <c r="H21" s="4">
        <v>8</v>
      </c>
      <c r="I21" s="91">
        <f>Table42[[#This Row],[Qté plants/ML]]*Table42[[#This Row],[ML (m)]]</f>
        <v>160</v>
      </c>
    </row>
    <row r="22" spans="1:9">
      <c r="A22" s="1" t="s">
        <v>571</v>
      </c>
      <c r="B22" s="3">
        <f>Table42[[#This Row],[Date plantation]]-Table42[[#This Row],[Tps motte]]</f>
        <v>43154</v>
      </c>
      <c r="C22" s="2">
        <v>0</v>
      </c>
      <c r="D22" s="3">
        <v>43154</v>
      </c>
      <c r="E22" s="2">
        <v>40</v>
      </c>
      <c r="F22" s="3">
        <f>B22+E22</f>
        <v>43194</v>
      </c>
      <c r="G22" s="4">
        <v>90</v>
      </c>
      <c r="I22" s="91"/>
    </row>
    <row r="23" spans="1:9">
      <c r="A23" s="18" t="s">
        <v>492</v>
      </c>
      <c r="B23" s="3">
        <f>Table42[[#This Row],[Date plantation]]-Table42[[#This Row],[Tps motte]]</f>
        <v>43154</v>
      </c>
      <c r="C23" s="2"/>
      <c r="D23" s="3">
        <v>43154</v>
      </c>
      <c r="E23" s="2">
        <v>120</v>
      </c>
      <c r="F23" s="3">
        <f>B23+E23</f>
        <v>43274</v>
      </c>
      <c r="G23" s="4">
        <v>30</v>
      </c>
      <c r="I23" s="91">
        <f>Table42[[#This Row],[Qté plants/ML]]*Table42[[#This Row],[ML (m)]]</f>
        <v>0</v>
      </c>
    </row>
    <row r="24" spans="1:9">
      <c r="A24" s="1" t="s">
        <v>500</v>
      </c>
      <c r="B24" s="3">
        <f>Table42[[#This Row],[Date plantation]]-Table42[[#This Row],[Tps motte]]</f>
        <v>43157</v>
      </c>
      <c r="C24" s="2">
        <v>21</v>
      </c>
      <c r="D24" s="3">
        <v>43178</v>
      </c>
      <c r="E24" s="2">
        <v>50</v>
      </c>
      <c r="F24" s="3">
        <f>B24+E24</f>
        <v>43207</v>
      </c>
      <c r="G24" s="4">
        <v>20</v>
      </c>
      <c r="H24" s="4">
        <v>70</v>
      </c>
      <c r="I24" s="91">
        <f>Table42[[#This Row],[Qté plants/ML]]*Table42[[#This Row],[ML (m)]]</f>
        <v>1400</v>
      </c>
    </row>
    <row r="25" spans="1:9">
      <c r="A25" s="18" t="s">
        <v>18</v>
      </c>
      <c r="B25" s="3">
        <f>Table42[[#This Row],[Date plantation]]-Table42[[#This Row],[Tps motte]]</f>
        <v>43162</v>
      </c>
      <c r="C25" s="2">
        <v>80</v>
      </c>
      <c r="D25" s="3">
        <v>43242</v>
      </c>
      <c r="E25" s="2">
        <v>130</v>
      </c>
      <c r="F25" s="3">
        <f>B25+E25</f>
        <v>43292</v>
      </c>
      <c r="G25" s="4">
        <v>20</v>
      </c>
      <c r="H25" s="4">
        <v>3</v>
      </c>
      <c r="I25" s="91">
        <f>Table42[[#This Row],[Qté plants/ML]]*Table42[[#This Row],[ML (m)]]</f>
        <v>60</v>
      </c>
    </row>
    <row r="26" spans="1:9">
      <c r="A26" s="18" t="s">
        <v>750</v>
      </c>
      <c r="B26" s="3">
        <f>Table42[[#This Row],[Date plantation]]-Table42[[#This Row],[Tps motte]]</f>
        <v>43162</v>
      </c>
      <c r="C26" s="2">
        <v>80</v>
      </c>
      <c r="D26" s="3">
        <v>43242</v>
      </c>
      <c r="E26" s="2">
        <v>130</v>
      </c>
      <c r="F26" s="3">
        <f>B26+E26</f>
        <v>43292</v>
      </c>
      <c r="G26" s="4">
        <v>10</v>
      </c>
      <c r="H26" s="4">
        <v>3</v>
      </c>
      <c r="I26" s="91">
        <f>Table42[[#This Row],[Qté plants/ML]]*Table42[[#This Row],[ML (m)]]</f>
        <v>30</v>
      </c>
    </row>
    <row r="27" spans="1:9">
      <c r="A27" s="18" t="s">
        <v>558</v>
      </c>
      <c r="B27" s="3">
        <f>Table42[[#This Row],[Date plantation]]-Table42[[#This Row],[Tps motte]]</f>
        <v>43165</v>
      </c>
      <c r="C27" s="2">
        <v>70</v>
      </c>
      <c r="D27" s="3">
        <v>43235</v>
      </c>
      <c r="E27" s="2">
        <v>130</v>
      </c>
      <c r="F27" s="3">
        <f>B27+E27</f>
        <v>43295</v>
      </c>
      <c r="G27" s="4">
        <v>36</v>
      </c>
      <c r="H27" s="4">
        <v>1.5</v>
      </c>
      <c r="I27" s="91">
        <f>Table42[[#This Row],[Qté plants/ML]]*Table42[[#This Row],[ML (m)]]</f>
        <v>54</v>
      </c>
    </row>
    <row r="28" spans="1:9">
      <c r="A28" s="18" t="s">
        <v>749</v>
      </c>
      <c r="B28" s="3">
        <f>Table42[[#This Row],[Date plantation]]-Table42[[#This Row],[Tps motte]]</f>
        <v>43165</v>
      </c>
      <c r="C28" s="2">
        <v>70</v>
      </c>
      <c r="D28" s="3">
        <v>43235</v>
      </c>
      <c r="E28" s="2">
        <v>145</v>
      </c>
      <c r="F28" s="3">
        <f>B28+E28</f>
        <v>43310</v>
      </c>
      <c r="G28" s="4">
        <f>12*12</f>
        <v>144</v>
      </c>
      <c r="H28" s="4">
        <v>1.5</v>
      </c>
      <c r="I28" s="91">
        <f>Table42[[#This Row],[Qté plants/ML]]*Table42[[#This Row],[ML (m)]]</f>
        <v>216</v>
      </c>
    </row>
    <row r="29" spans="1:9">
      <c r="A29" s="18" t="s">
        <v>748</v>
      </c>
      <c r="B29" s="3">
        <f>Table42[[#This Row],[Date plantation]]-Table42[[#This Row],[Tps motte]]</f>
        <v>43165</v>
      </c>
      <c r="C29" s="2">
        <v>70</v>
      </c>
      <c r="D29" s="3">
        <v>43235</v>
      </c>
      <c r="E29" s="2">
        <v>145</v>
      </c>
      <c r="F29" s="3">
        <f>B29+E29</f>
        <v>43310</v>
      </c>
      <c r="G29" s="4">
        <v>36</v>
      </c>
      <c r="H29" s="4">
        <v>1.5</v>
      </c>
      <c r="I29" s="91">
        <f>Table42[[#This Row],[Qté plants/ML]]*Table42[[#This Row],[ML (m)]]</f>
        <v>54</v>
      </c>
    </row>
    <row r="30" spans="1:9">
      <c r="A30" s="18" t="s">
        <v>510</v>
      </c>
      <c r="B30" s="3">
        <f>Table42[[#This Row],[Date plantation]]-Table42[[#This Row],[Tps motte]]</f>
        <v>43165</v>
      </c>
      <c r="C30" s="2">
        <v>70</v>
      </c>
      <c r="D30" s="3">
        <v>43235</v>
      </c>
      <c r="E30" s="2">
        <v>125</v>
      </c>
      <c r="F30" s="3">
        <f>B30+E30</f>
        <v>43290</v>
      </c>
      <c r="G30" s="4">
        <v>24</v>
      </c>
      <c r="H30" s="4">
        <v>2</v>
      </c>
      <c r="I30" s="91">
        <f>Table42[[#This Row],[Qté plants/ML]]*Table42[[#This Row],[ML (m)]]</f>
        <v>48</v>
      </c>
    </row>
    <row r="31" spans="1:9">
      <c r="A31" s="1" t="s">
        <v>503</v>
      </c>
      <c r="B31" s="3">
        <f>Table42[[#This Row],[Date plantation]]-Table42[[#This Row],[Tps motte]]</f>
        <v>43168</v>
      </c>
      <c r="C31" s="2">
        <v>21</v>
      </c>
      <c r="D31" s="3">
        <v>43189</v>
      </c>
      <c r="E31" s="2">
        <v>50</v>
      </c>
      <c r="F31" s="3">
        <f>B31+E31</f>
        <v>43218</v>
      </c>
      <c r="G31" s="4">
        <v>30</v>
      </c>
      <c r="H31" s="4">
        <v>70</v>
      </c>
      <c r="I31" s="91">
        <f>Table42[[#This Row],[Qté plants/ML]]*Table42[[#This Row],[ML (m)]]</f>
        <v>2100</v>
      </c>
    </row>
    <row r="32" spans="1:9">
      <c r="A32" s="1" t="s">
        <v>747</v>
      </c>
      <c r="B32" s="3">
        <f>Table42[[#This Row],[Date plantation]]-Table42[[#This Row],[Tps motte]]</f>
        <v>43178</v>
      </c>
      <c r="C32" s="2">
        <v>25</v>
      </c>
      <c r="D32" s="3">
        <v>43203</v>
      </c>
      <c r="E32" s="2">
        <v>80</v>
      </c>
      <c r="F32" s="3">
        <f>B32+E32</f>
        <v>43258</v>
      </c>
      <c r="G32" s="4">
        <v>20</v>
      </c>
      <c r="H32" s="4">
        <v>8</v>
      </c>
      <c r="I32" s="91">
        <f>Table42[[#This Row],[Qté plants/ML]]*Table42[[#This Row],[ML (m)]]</f>
        <v>160</v>
      </c>
    </row>
    <row r="33" spans="1:9">
      <c r="A33" s="18" t="s">
        <v>526</v>
      </c>
      <c r="B33" s="3">
        <f>Table42[[#This Row],[Date plantation]]-Table42[[#This Row],[Tps motte]]</f>
        <v>43178</v>
      </c>
      <c r="C33" s="2">
        <v>21</v>
      </c>
      <c r="D33" s="3">
        <v>43199</v>
      </c>
      <c r="E33" s="2">
        <v>60</v>
      </c>
      <c r="F33" s="3">
        <f>B33+E33</f>
        <v>43238</v>
      </c>
      <c r="G33" s="4">
        <v>20</v>
      </c>
      <c r="H33" s="4">
        <v>60</v>
      </c>
      <c r="I33" s="91">
        <f>Table42[[#This Row],[Qté plants/ML]]*Table42[[#This Row],[ML (m)]]</f>
        <v>1200</v>
      </c>
    </row>
    <row r="34" spans="1:9">
      <c r="A34" s="18" t="s">
        <v>680</v>
      </c>
      <c r="B34" s="3">
        <f>Table42[[#This Row],[Date plantation]]-Table42[[#This Row],[Tps motte]]</f>
        <v>43181</v>
      </c>
      <c r="C34" s="2"/>
      <c r="D34" s="3">
        <v>43181</v>
      </c>
      <c r="E34" s="2">
        <v>100</v>
      </c>
      <c r="F34" s="3">
        <f>B34+E34</f>
        <v>43281</v>
      </c>
      <c r="G34" s="4">
        <v>90</v>
      </c>
      <c r="H34" s="4">
        <v>9</v>
      </c>
      <c r="I34" s="91">
        <f>Table42[[#This Row],[Qté plants/ML]]*Table42[[#This Row],[ML (m)]]</f>
        <v>810</v>
      </c>
    </row>
    <row r="35" spans="1:9">
      <c r="A35" s="1" t="s">
        <v>574</v>
      </c>
      <c r="B35" s="3">
        <v>43182</v>
      </c>
      <c r="C35" s="2">
        <v>0</v>
      </c>
      <c r="D35" s="3">
        <v>43154</v>
      </c>
      <c r="E35" s="2">
        <v>40</v>
      </c>
      <c r="F35" s="3">
        <f>B35+E35</f>
        <v>43222</v>
      </c>
      <c r="G35" s="4">
        <v>40</v>
      </c>
      <c r="I35" s="91"/>
    </row>
    <row r="36" spans="1:9">
      <c r="A36" s="1" t="s">
        <v>544</v>
      </c>
      <c r="B36" s="3">
        <f>Table42[[#This Row],[Date plantation]]-Table42[[#This Row],[Tps motte]]</f>
        <v>43185</v>
      </c>
      <c r="C36" s="2">
        <v>20</v>
      </c>
      <c r="D36" s="3">
        <v>43205</v>
      </c>
      <c r="E36" s="2">
        <v>50</v>
      </c>
      <c r="F36" s="3">
        <f>B36+E36</f>
        <v>43235</v>
      </c>
      <c r="G36" s="4">
        <v>20</v>
      </c>
      <c r="H36" s="4">
        <v>70</v>
      </c>
      <c r="I36" s="91">
        <f>Table42[[#This Row],[Qté plants/ML]]*Table42[[#This Row],[ML (m)]]</f>
        <v>1400</v>
      </c>
    </row>
    <row r="37" spans="1:9">
      <c r="A37" s="18" t="s">
        <v>560</v>
      </c>
      <c r="B37" s="3">
        <f>Table42[[#This Row],[Date plantation]]-Table42[[#This Row],[Tps motte]]</f>
        <v>43196</v>
      </c>
      <c r="C37" s="2">
        <v>55</v>
      </c>
      <c r="D37" s="3">
        <v>43251</v>
      </c>
      <c r="E37" s="2">
        <v>125</v>
      </c>
      <c r="F37" s="3">
        <f>B37+E37</f>
        <v>43321</v>
      </c>
      <c r="G37" s="4">
        <v>50</v>
      </c>
      <c r="H37" s="4">
        <v>1.5</v>
      </c>
      <c r="I37" s="91">
        <f>Table42[[#This Row],[Qté plants/ML]]*Table42[[#This Row],[ML (m)]]</f>
        <v>75</v>
      </c>
    </row>
    <row r="38" spans="1:9">
      <c r="A38" s="18" t="s">
        <v>545</v>
      </c>
      <c r="B38" s="3">
        <f>Table42[[#This Row],[Date plantation]]-Table42[[#This Row],[Tps motte]]</f>
        <v>43204</v>
      </c>
      <c r="C38" s="2">
        <v>19</v>
      </c>
      <c r="D38" s="3">
        <v>43223</v>
      </c>
      <c r="E38" s="2">
        <v>50</v>
      </c>
      <c r="F38" s="3">
        <f>B38+E38</f>
        <v>43254</v>
      </c>
      <c r="G38" s="4">
        <v>20</v>
      </c>
      <c r="H38" s="4">
        <v>60</v>
      </c>
      <c r="I38" s="91">
        <f>Table42[[#This Row],[Qté plants/ML]]*Table42[[#This Row],[ML (m)]]</f>
        <v>1200</v>
      </c>
    </row>
    <row r="39" spans="1:9">
      <c r="A39" s="18" t="s">
        <v>504</v>
      </c>
      <c r="B39" s="3">
        <f>Table42[[#This Row],[Date plantation]]-Table42[[#This Row],[Tps motte]]</f>
        <v>43205</v>
      </c>
      <c r="C39" s="2">
        <v>19</v>
      </c>
      <c r="D39" s="3">
        <v>43224</v>
      </c>
      <c r="E39" s="2">
        <v>90</v>
      </c>
      <c r="F39" s="3">
        <f>B39+E39</f>
        <v>43295</v>
      </c>
      <c r="G39" s="4">
        <v>60</v>
      </c>
      <c r="H39" s="4">
        <v>2</v>
      </c>
      <c r="I39" s="91">
        <f>Table42[[#This Row],[Qté plants/ML]]*Table42[[#This Row],[ML (m)]]</f>
        <v>120</v>
      </c>
    </row>
    <row r="40" spans="1:9">
      <c r="A40" s="1" t="s">
        <v>550</v>
      </c>
      <c r="B40" s="3">
        <f>Table42[[#This Row],[Date plantation]]-Table42[[#This Row],[Tps motte]]</f>
        <v>43220</v>
      </c>
      <c r="C40" s="2">
        <v>15</v>
      </c>
      <c r="D40" s="3">
        <v>43235</v>
      </c>
      <c r="E40" s="2">
        <v>40</v>
      </c>
      <c r="F40" s="3">
        <f>B40+E40</f>
        <v>43260</v>
      </c>
      <c r="G40" s="4">
        <v>20</v>
      </c>
      <c r="H40" s="4">
        <v>70</v>
      </c>
      <c r="I40" s="91">
        <f>Table42[[#This Row],[Qté plants/ML]]*Table42[[#This Row],[ML (m)]]</f>
        <v>1400</v>
      </c>
    </row>
    <row r="41" spans="1:9">
      <c r="A41" s="18" t="s">
        <v>199</v>
      </c>
      <c r="B41" s="3">
        <f>Table42[[#This Row],[Date plantation]]-Table42[[#This Row],[Tps motte]]</f>
        <v>43224</v>
      </c>
      <c r="C41" s="2">
        <v>18</v>
      </c>
      <c r="D41" s="3">
        <v>43242</v>
      </c>
      <c r="E41" s="2">
        <v>80</v>
      </c>
      <c r="F41" s="3">
        <f>B41+E41</f>
        <v>43304</v>
      </c>
      <c r="G41" s="4">
        <v>20</v>
      </c>
      <c r="H41" s="4">
        <v>2</v>
      </c>
      <c r="I41" s="91">
        <f>Table42[[#This Row],[Qté plants/ML]]*Table42[[#This Row],[ML (m)]]</f>
        <v>40</v>
      </c>
    </row>
    <row r="42" spans="1:9">
      <c r="A42" s="18" t="s">
        <v>505</v>
      </c>
      <c r="B42" s="3">
        <f>Table42[[#This Row],[Date plantation]]-Table42[[#This Row],[Tps motte]]</f>
        <v>43225</v>
      </c>
      <c r="C42" s="2">
        <v>17</v>
      </c>
      <c r="D42" s="3">
        <v>43242</v>
      </c>
      <c r="E42" s="2">
        <v>90</v>
      </c>
      <c r="F42" s="3">
        <f>B42+E42</f>
        <v>43315</v>
      </c>
      <c r="G42" s="4">
        <v>30</v>
      </c>
      <c r="H42" s="4">
        <v>2</v>
      </c>
      <c r="I42" s="91">
        <f>Table42[[#This Row],[Qté plants/ML]]*Table42[[#This Row],[ML (m)]]</f>
        <v>60</v>
      </c>
    </row>
    <row r="43" spans="1:9">
      <c r="A43" s="18" t="s">
        <v>746</v>
      </c>
      <c r="B43" s="3">
        <f>Table42[[#This Row],[Date plantation]]-Table42[[#This Row],[Tps motte]]</f>
        <v>43227</v>
      </c>
      <c r="C43" s="2">
        <v>15</v>
      </c>
      <c r="D43" s="3">
        <v>43242</v>
      </c>
      <c r="E43" s="2">
        <v>90</v>
      </c>
      <c r="F43" s="3">
        <f>B43+E43</f>
        <v>43317</v>
      </c>
      <c r="G43" s="4">
        <v>20</v>
      </c>
      <c r="I43" s="91">
        <f>Table42[[#This Row],[Qté plants/ML]]*Table42[[#This Row],[ML (m)]]</f>
        <v>0</v>
      </c>
    </row>
    <row r="44" spans="1:9">
      <c r="A44" s="18" t="s">
        <v>665</v>
      </c>
      <c r="B44" s="3">
        <f>Table42[[#This Row],[Date plantation]]-Table42[[#This Row],[Tps motte]]</f>
        <v>43227</v>
      </c>
      <c r="C44" s="2">
        <v>15</v>
      </c>
      <c r="D44" s="3">
        <v>43242</v>
      </c>
      <c r="E44" s="2">
        <v>100</v>
      </c>
      <c r="F44" s="3">
        <f>B44+E44</f>
        <v>43327</v>
      </c>
      <c r="G44" s="4">
        <v>40</v>
      </c>
      <c r="I44" s="91">
        <f>Table42[[#This Row],[Qté plants/ML]]*Table42[[#This Row],[ML (m)]]</f>
        <v>0</v>
      </c>
    </row>
    <row r="45" spans="1:9">
      <c r="A45" s="18" t="s">
        <v>530</v>
      </c>
      <c r="B45" s="3">
        <f>Table42[[#This Row],[Date plantation]]-Table42[[#This Row],[Tps motte]]</f>
        <v>43231</v>
      </c>
      <c r="C45" s="2">
        <v>19</v>
      </c>
      <c r="D45" s="3">
        <v>43250</v>
      </c>
      <c r="E45" s="2">
        <v>75</v>
      </c>
      <c r="F45" s="3">
        <f>B45+E45</f>
        <v>43306</v>
      </c>
      <c r="G45" s="4">
        <v>10</v>
      </c>
      <c r="H45" s="4">
        <v>12</v>
      </c>
      <c r="I45" s="91">
        <f>Table42[[#This Row],[Qté plants/ML]]*Table42[[#This Row],[ML (m)]]</f>
        <v>120</v>
      </c>
    </row>
    <row r="46" spans="1:9">
      <c r="A46" s="18" t="s">
        <v>580</v>
      </c>
      <c r="B46" s="3">
        <f>Table42[[#This Row],[Date plantation]]-Table42[[#This Row],[Tps motte]]</f>
        <v>43232</v>
      </c>
      <c r="C46" s="2">
        <v>20</v>
      </c>
      <c r="D46" s="3">
        <v>43252</v>
      </c>
      <c r="E46" s="2">
        <v>90</v>
      </c>
      <c r="F46" s="3">
        <f>B46+E46</f>
        <v>43322</v>
      </c>
      <c r="G46" s="4">
        <v>30</v>
      </c>
      <c r="H46" s="4">
        <v>2</v>
      </c>
      <c r="I46" s="91">
        <f>Table42[[#This Row],[Qté plants/ML]]*Table42[[#This Row],[ML (m)]]</f>
        <v>60</v>
      </c>
    </row>
    <row r="47" spans="1:9">
      <c r="A47" s="18" t="s">
        <v>521</v>
      </c>
      <c r="B47" s="3">
        <f>Table42[[#This Row],[Date plantation]]-Table42[[#This Row],[Tps motte]]</f>
        <v>43234</v>
      </c>
      <c r="C47" s="2"/>
      <c r="D47" s="3">
        <v>43234</v>
      </c>
      <c r="E47" s="2">
        <v>60</v>
      </c>
      <c r="F47" s="3">
        <f>B47+E47</f>
        <v>43294</v>
      </c>
      <c r="G47" s="4">
        <v>40</v>
      </c>
      <c r="I47" s="91">
        <f>Table42[[#This Row],[Qté plants/ML]]*Table42[[#This Row],[ML (m)]]</f>
        <v>0</v>
      </c>
    </row>
    <row r="48" spans="1:9">
      <c r="A48" s="1" t="s">
        <v>696</v>
      </c>
      <c r="B48" s="3">
        <f>Table42[[#This Row],[Date plantation]]-Table42[[#This Row],[Tps motte]]</f>
        <v>43235</v>
      </c>
      <c r="C48" s="2">
        <v>15</v>
      </c>
      <c r="D48" s="3">
        <v>43250</v>
      </c>
      <c r="E48" s="2">
        <v>40</v>
      </c>
      <c r="F48" s="3">
        <f>B48+E48</f>
        <v>43275</v>
      </c>
      <c r="G48" s="4">
        <v>30</v>
      </c>
      <c r="H48" s="4">
        <v>70</v>
      </c>
      <c r="I48" s="91">
        <f>Table42[[#This Row],[Qté plants/ML]]*Table42[[#This Row],[ML (m)]]</f>
        <v>2100</v>
      </c>
    </row>
    <row r="49" spans="1:9">
      <c r="A49" s="18" t="s">
        <v>506</v>
      </c>
      <c r="B49" s="3">
        <f>Table42[[#This Row],[Date plantation]]-Table42[[#This Row],[Tps motte]]</f>
        <v>43238</v>
      </c>
      <c r="C49" s="2">
        <v>18</v>
      </c>
      <c r="D49" s="3">
        <v>43256</v>
      </c>
      <c r="E49" s="2">
        <v>90</v>
      </c>
      <c r="F49" s="3">
        <f>B49+E49</f>
        <v>43328</v>
      </c>
      <c r="G49" s="4">
        <v>20</v>
      </c>
      <c r="H49" s="4">
        <v>2</v>
      </c>
      <c r="I49" s="91">
        <f>Table42[[#This Row],[Qté plants/ML]]*Table42[[#This Row],[ML (m)]]</f>
        <v>40</v>
      </c>
    </row>
    <row r="50" spans="1:9">
      <c r="A50" s="18" t="s">
        <v>547</v>
      </c>
      <c r="B50" s="3">
        <f>Table42[[#This Row],[Date plantation]]-Table42[[#This Row],[Tps motte]]</f>
        <v>43249</v>
      </c>
      <c r="C50" s="2">
        <v>29</v>
      </c>
      <c r="D50" s="3">
        <v>43278</v>
      </c>
      <c r="E50" s="2">
        <v>70</v>
      </c>
      <c r="F50" s="3">
        <f>B50+E50</f>
        <v>43319</v>
      </c>
      <c r="G50" s="4">
        <v>10</v>
      </c>
      <c r="H50" s="4">
        <v>16</v>
      </c>
      <c r="I50" s="91">
        <f>Table42[[#This Row],[Qté plants/ML]]*Table42[[#This Row],[ML (m)]]</f>
        <v>160</v>
      </c>
    </row>
    <row r="51" spans="1:9">
      <c r="A51" s="18" t="s">
        <v>507</v>
      </c>
      <c r="B51" s="3">
        <f>Table42[[#This Row],[Date plantation]]-Table42[[#This Row],[Tps motte]]</f>
        <v>43243</v>
      </c>
      <c r="C51" s="2">
        <v>19</v>
      </c>
      <c r="D51" s="3">
        <v>43262</v>
      </c>
      <c r="E51" s="2">
        <v>90</v>
      </c>
      <c r="F51" s="3">
        <f>B51+E51</f>
        <v>43333</v>
      </c>
      <c r="G51" s="4">
        <v>20</v>
      </c>
      <c r="H51" s="4">
        <v>2</v>
      </c>
      <c r="I51" s="91">
        <f>Table42[[#This Row],[Qté plants/ML]]*Table42[[#This Row],[ML (m)]]</f>
        <v>40</v>
      </c>
    </row>
    <row r="52" spans="1:9">
      <c r="A52" s="18" t="s">
        <v>522</v>
      </c>
      <c r="B52" s="3">
        <f>Table42[[#This Row],[Date plantation]]-Table42[[#This Row],[Tps motte]]</f>
        <v>43251</v>
      </c>
      <c r="C52" s="2"/>
      <c r="D52" s="3">
        <v>43251</v>
      </c>
      <c r="E52" s="2">
        <v>60</v>
      </c>
      <c r="F52" s="3">
        <f>B52+E52</f>
        <v>43311</v>
      </c>
      <c r="G52" s="4">
        <v>40</v>
      </c>
      <c r="I52" s="91">
        <f>Table42[[#This Row],[Qté plants/ML]]*Table42[[#This Row],[ML (m)]]</f>
        <v>0</v>
      </c>
    </row>
    <row r="53" spans="1:9">
      <c r="A53" s="1" t="s">
        <v>745</v>
      </c>
      <c r="B53" s="3">
        <f>Table42[[#This Row],[Date plantation]]-Table42[[#This Row],[Tps motte]]</f>
        <v>43261</v>
      </c>
      <c r="C53" s="2">
        <v>15</v>
      </c>
      <c r="D53" s="3">
        <v>43276</v>
      </c>
      <c r="E53" s="2">
        <v>40</v>
      </c>
      <c r="F53" s="3">
        <f>B53+E53</f>
        <v>43301</v>
      </c>
      <c r="G53" s="4">
        <v>20</v>
      </c>
      <c r="H53" s="4">
        <v>70</v>
      </c>
      <c r="I53" s="91">
        <f>Table42[[#This Row],[Qté plants/ML]]*Table42[[#This Row],[ML (m)]]</f>
        <v>1400</v>
      </c>
    </row>
    <row r="54" spans="1:9">
      <c r="A54" s="18" t="s">
        <v>547</v>
      </c>
      <c r="B54" s="3">
        <f>Table42[[#This Row],[Date plantation]]-Table42[[#This Row],[Tps motte]]</f>
        <v>43258</v>
      </c>
      <c r="C54" s="2">
        <v>29</v>
      </c>
      <c r="D54" s="3">
        <v>43287</v>
      </c>
      <c r="E54" s="2">
        <v>70</v>
      </c>
      <c r="F54" s="3">
        <f>B54+E54</f>
        <v>43328</v>
      </c>
      <c r="G54" s="4">
        <v>20</v>
      </c>
      <c r="H54" s="4">
        <v>16</v>
      </c>
      <c r="I54" s="91">
        <f>Table42[[#This Row],[Qté plants/ML]]*Table42[[#This Row],[ML (m)]]</f>
        <v>320</v>
      </c>
    </row>
    <row r="55" spans="1:9">
      <c r="A55" s="18" t="s">
        <v>531</v>
      </c>
      <c r="B55" s="3">
        <f>Table42[[#This Row],[Date plantation]]-Table42[[#This Row],[Tps motte]]</f>
        <v>43257</v>
      </c>
      <c r="C55" s="2">
        <v>19</v>
      </c>
      <c r="D55" s="3">
        <v>43276</v>
      </c>
      <c r="E55" s="2">
        <v>75</v>
      </c>
      <c r="F55" s="3">
        <f>B55+E55</f>
        <v>43332</v>
      </c>
      <c r="G55" s="4">
        <v>10</v>
      </c>
      <c r="H55" s="4">
        <v>12</v>
      </c>
      <c r="I55" s="91">
        <f>Table42[[#This Row],[Qté plants/ML]]*Table42[[#This Row],[ML (m)]]</f>
        <v>120</v>
      </c>
    </row>
    <row r="56" spans="1:9">
      <c r="A56" s="18" t="s">
        <v>532</v>
      </c>
      <c r="B56" s="3">
        <f>Table42[[#This Row],[Date plantation]]-Table42[[#This Row],[Tps motte]]</f>
        <v>43262</v>
      </c>
      <c r="C56" s="2"/>
      <c r="D56" s="3">
        <v>43262</v>
      </c>
      <c r="E56" s="2">
        <v>60</v>
      </c>
      <c r="F56" s="3">
        <f>B56+E56</f>
        <v>43322</v>
      </c>
      <c r="G56" s="4">
        <v>40</v>
      </c>
      <c r="I56" s="91">
        <f>Table42[[#This Row],[Qté plants/ML]]*Table42[[#This Row],[ML (m)]]</f>
        <v>0</v>
      </c>
    </row>
    <row r="57" spans="1:9">
      <c r="A57" s="1" t="s">
        <v>584</v>
      </c>
      <c r="B57" s="3">
        <f>Table42[[#This Row],[Date plantation]]-Table42[[#This Row],[Tps motte]]</f>
        <v>43262</v>
      </c>
      <c r="C57" s="2">
        <v>15</v>
      </c>
      <c r="D57" s="3">
        <v>43277</v>
      </c>
      <c r="E57" s="2">
        <v>30</v>
      </c>
      <c r="F57" s="3">
        <f>B57+E57</f>
        <v>43292</v>
      </c>
      <c r="G57" s="4">
        <v>20</v>
      </c>
      <c r="H57" s="4">
        <v>70</v>
      </c>
      <c r="I57" s="91">
        <f>Table42[[#This Row],[Qté plants/ML]]*Table42[[#This Row],[ML (m)]]</f>
        <v>1400</v>
      </c>
    </row>
    <row r="58" spans="1:9">
      <c r="A58" s="18" t="s">
        <v>529</v>
      </c>
      <c r="B58" s="3">
        <f>Table42[[#This Row],[Date plantation]]-Table42[[#This Row],[Tps motte]]</f>
        <v>43274</v>
      </c>
      <c r="C58" s="2">
        <v>0</v>
      </c>
      <c r="D58" s="3">
        <v>43274</v>
      </c>
      <c r="E58" s="2">
        <v>80</v>
      </c>
      <c r="F58" s="3">
        <f>B58+E58</f>
        <v>43354</v>
      </c>
      <c r="G58" s="4">
        <v>20</v>
      </c>
      <c r="H58" s="4">
        <v>50</v>
      </c>
      <c r="I58" s="91">
        <f>Table42[[#This Row],[Qté plants/ML]]*Table42[[#This Row],[ML (m)]]</f>
        <v>1000</v>
      </c>
    </row>
    <row r="59" spans="1:9">
      <c r="A59" s="18" t="s">
        <v>533</v>
      </c>
      <c r="B59" s="3">
        <f>Table42[[#This Row],[Date plantation]]-Table42[[#This Row],[Tps motte]]</f>
        <v>43279</v>
      </c>
      <c r="C59" s="2"/>
      <c r="D59" s="3">
        <v>43279</v>
      </c>
      <c r="E59" s="2">
        <v>60</v>
      </c>
      <c r="F59" s="3">
        <f>B59+E59</f>
        <v>43339</v>
      </c>
      <c r="G59" s="4">
        <v>40</v>
      </c>
      <c r="I59" s="91">
        <f>Table42[[#This Row],[Qté plants/ML]]*Table42[[#This Row],[ML (m)]]</f>
        <v>0</v>
      </c>
    </row>
    <row r="60" spans="1:9">
      <c r="A60" s="18" t="s">
        <v>268</v>
      </c>
      <c r="B60" s="3">
        <f>Table42[[#This Row],[Date plantation]]-Table42[[#This Row],[Tps motte]]</f>
        <v>43275</v>
      </c>
      <c r="C60" s="2">
        <v>18</v>
      </c>
      <c r="D60" s="3">
        <v>43293</v>
      </c>
      <c r="E60" s="2">
        <v>110</v>
      </c>
      <c r="F60" s="3">
        <f>B60+E60</f>
        <v>43385</v>
      </c>
      <c r="G60" s="4">
        <v>20</v>
      </c>
      <c r="H60" s="4">
        <v>15</v>
      </c>
      <c r="I60" s="91">
        <f>Table42[[#This Row],[Qté plants/ML]]*Table42[[#This Row],[ML (m)]]</f>
        <v>300</v>
      </c>
    </row>
    <row r="61" spans="1:9">
      <c r="A61" s="18" t="s">
        <v>519</v>
      </c>
      <c r="B61" s="3">
        <f>Table42[[#This Row],[Date plantation]]-Table42[[#This Row],[Tps motte]]</f>
        <v>43276</v>
      </c>
      <c r="C61" s="2">
        <v>20</v>
      </c>
      <c r="D61" s="3">
        <v>43296</v>
      </c>
      <c r="E61" s="2">
        <v>80</v>
      </c>
      <c r="F61" s="3">
        <f>B61+E61</f>
        <v>43356</v>
      </c>
      <c r="G61" s="4">
        <v>20</v>
      </c>
      <c r="H61" s="4">
        <v>8</v>
      </c>
      <c r="I61" s="91">
        <f>Table42[[#This Row],[Qté plants/ML]]*Table42[[#This Row],[ML (m)]]</f>
        <v>160</v>
      </c>
    </row>
    <row r="62" spans="1:9">
      <c r="A62" s="1" t="s">
        <v>585</v>
      </c>
      <c r="B62" s="3">
        <f>Table42[[#This Row],[Date plantation]]-Table42[[#This Row],[Tps motte]]</f>
        <v>43278</v>
      </c>
      <c r="C62" s="2">
        <v>15</v>
      </c>
      <c r="D62" s="3">
        <v>43293</v>
      </c>
      <c r="E62" s="2">
        <v>30</v>
      </c>
      <c r="F62" s="3">
        <f>B62+E62</f>
        <v>43308</v>
      </c>
      <c r="G62" s="4">
        <v>20</v>
      </c>
      <c r="H62" s="4">
        <v>70</v>
      </c>
      <c r="I62" s="91">
        <f>Table42[[#This Row],[Qté plants/ML]]*Table42[[#This Row],[ML (m)]]</f>
        <v>1400</v>
      </c>
    </row>
    <row r="63" spans="1:9">
      <c r="A63" s="18" t="s">
        <v>548</v>
      </c>
      <c r="B63" s="3">
        <f>Table42[[#This Row],[Date plantation]]-Table42[[#This Row],[Tps motte]]</f>
        <v>43280</v>
      </c>
      <c r="C63" s="2">
        <v>20</v>
      </c>
      <c r="D63" s="3">
        <v>43300</v>
      </c>
      <c r="E63" s="2">
        <v>100</v>
      </c>
      <c r="F63" s="3">
        <f>B63+E63</f>
        <v>43380</v>
      </c>
      <c r="G63" s="4">
        <v>20</v>
      </c>
      <c r="H63" s="4">
        <v>12</v>
      </c>
      <c r="I63" s="91">
        <f>Table42[[#This Row],[Qté plants/ML]]*Table42[[#This Row],[ML (m)]]</f>
        <v>240</v>
      </c>
    </row>
    <row r="64" spans="1:9">
      <c r="A64" s="18" t="s">
        <v>523</v>
      </c>
      <c r="B64" s="3">
        <f>Table42[[#This Row],[Date plantation]]-Table42[[#This Row],[Tps motte]]</f>
        <v>43282</v>
      </c>
      <c r="C64" s="2"/>
      <c r="D64" s="3">
        <v>43282</v>
      </c>
      <c r="E64" s="2">
        <v>120</v>
      </c>
      <c r="F64" s="3">
        <f>B64+E64</f>
        <v>43402</v>
      </c>
      <c r="G64" s="4">
        <v>50</v>
      </c>
      <c r="I64" s="91">
        <f>Table42[[#This Row],[Qté plants/ML]]*Table42[[#This Row],[ML (m)]]</f>
        <v>0</v>
      </c>
    </row>
    <row r="65" spans="1:9">
      <c r="A65" s="18" t="s">
        <v>586</v>
      </c>
      <c r="B65" s="3">
        <f>Table42[[#This Row],[Date plantation]]-Table42[[#This Row],[Tps motte]]</f>
        <v>43282</v>
      </c>
      <c r="C65" s="2">
        <v>18</v>
      </c>
      <c r="D65" s="3">
        <v>43300</v>
      </c>
      <c r="E65" s="2">
        <v>80</v>
      </c>
      <c r="F65" s="3">
        <f>B65+E65</f>
        <v>43362</v>
      </c>
      <c r="G65" s="4">
        <v>10</v>
      </c>
      <c r="H65" s="4">
        <v>15</v>
      </c>
      <c r="I65" s="91">
        <f>Table42[[#This Row],[Qté plants/ML]]*Table42[[#This Row],[ML (m)]]</f>
        <v>150</v>
      </c>
    </row>
    <row r="66" spans="1:9">
      <c r="A66" s="18" t="s">
        <v>549</v>
      </c>
      <c r="B66" s="3">
        <f>Table42[[#This Row],[Date plantation]]-Table42[[#This Row],[Tps motte]]</f>
        <v>43282</v>
      </c>
      <c r="C66" s="2">
        <v>18</v>
      </c>
      <c r="D66" s="3">
        <v>43300</v>
      </c>
      <c r="E66" s="2">
        <v>90</v>
      </c>
      <c r="F66" s="3">
        <f>B66+E66</f>
        <v>43372</v>
      </c>
      <c r="G66" s="4">
        <v>20</v>
      </c>
      <c r="H66" s="4">
        <v>9</v>
      </c>
      <c r="I66" s="91">
        <f>Table42[[#This Row],[Qté plants/ML]]*Table42[[#This Row],[ML (m)]]</f>
        <v>180</v>
      </c>
    </row>
    <row r="67" spans="1:9">
      <c r="A67" s="18" t="s">
        <v>744</v>
      </c>
      <c r="B67" s="3">
        <f>Table42[[#This Row],[Date plantation]]-Table42[[#This Row],[Tps motte]]</f>
        <v>43282</v>
      </c>
      <c r="C67" s="2">
        <v>18</v>
      </c>
      <c r="D67" s="3">
        <v>43300</v>
      </c>
      <c r="E67" s="2">
        <v>100</v>
      </c>
      <c r="F67" s="3">
        <f>B67+E67</f>
        <v>43382</v>
      </c>
      <c r="G67" s="4">
        <v>20</v>
      </c>
      <c r="H67" s="4">
        <v>9</v>
      </c>
      <c r="I67" s="91">
        <f>Table42[[#This Row],[Qté plants/ML]]*Table42[[#This Row],[ML (m)]]</f>
        <v>180</v>
      </c>
    </row>
    <row r="68" spans="1:9">
      <c r="A68" s="18" t="s">
        <v>171</v>
      </c>
      <c r="B68" s="3">
        <f>Table42[[#This Row],[Date plantation]]-Table42[[#This Row],[Tps motte]]</f>
        <v>43282</v>
      </c>
      <c r="C68" s="2">
        <v>18</v>
      </c>
      <c r="D68" s="3">
        <v>43300</v>
      </c>
      <c r="E68" s="2">
        <v>100</v>
      </c>
      <c r="F68" s="3">
        <f>B68+E68</f>
        <v>43382</v>
      </c>
      <c r="G68" s="4">
        <v>20</v>
      </c>
      <c r="H68" s="4">
        <v>9</v>
      </c>
      <c r="I68" s="91">
        <f>Table42[[#This Row],[Qté plants/ML]]*Table42[[#This Row],[ML (m)]]</f>
        <v>180</v>
      </c>
    </row>
    <row r="69" spans="1:9">
      <c r="A69" s="18" t="s">
        <v>520</v>
      </c>
      <c r="B69" s="3">
        <f>Table42[[#This Row],[Date plantation]]-Table42[[#This Row],[Tps motte]]</f>
        <v>43287</v>
      </c>
      <c r="C69" s="2">
        <v>19</v>
      </c>
      <c r="D69" s="3">
        <v>43306</v>
      </c>
      <c r="E69" s="2">
        <v>75</v>
      </c>
      <c r="F69" s="3">
        <f>B69+E69</f>
        <v>43362</v>
      </c>
      <c r="G69" s="4">
        <v>50</v>
      </c>
      <c r="H69" s="4">
        <v>8</v>
      </c>
      <c r="I69" s="91">
        <f>Table42[[#This Row],[Qté plants/ML]]*Table42[[#This Row],[ML (m)]]</f>
        <v>400</v>
      </c>
    </row>
    <row r="70" spans="1:9">
      <c r="A70" s="18" t="s">
        <v>557</v>
      </c>
      <c r="B70" s="3">
        <f>Table42[[#This Row],[Date plantation]]-Table42[[#This Row],[Tps motte]]</f>
        <v>43287</v>
      </c>
      <c r="C70" s="2">
        <v>27</v>
      </c>
      <c r="D70" s="3">
        <v>43314</v>
      </c>
      <c r="E70" s="2">
        <v>90</v>
      </c>
      <c r="F70" s="3">
        <f>B70+E70</f>
        <v>43377</v>
      </c>
      <c r="G70" s="4">
        <v>30</v>
      </c>
      <c r="H70" s="4">
        <v>12</v>
      </c>
      <c r="I70" s="91">
        <f>Table42[[#This Row],[Qté plants/ML]]*Table42[[#This Row],[ML (m)]]</f>
        <v>360</v>
      </c>
    </row>
    <row r="71" spans="1:9">
      <c r="A71" s="18" t="s">
        <v>543</v>
      </c>
      <c r="B71" s="3">
        <f>Table42[[#This Row],[Date plantation]]-Table42[[#This Row],[Tps motte]]</f>
        <v>43287</v>
      </c>
      <c r="C71" s="2">
        <v>26</v>
      </c>
      <c r="D71" s="3">
        <v>43313</v>
      </c>
      <c r="E71" s="2">
        <v>80</v>
      </c>
      <c r="F71" s="3">
        <f>B71+E71</f>
        <v>43367</v>
      </c>
      <c r="G71" s="4">
        <v>20</v>
      </c>
      <c r="H71" s="4">
        <v>20</v>
      </c>
      <c r="I71" s="91">
        <f>Table42[[#This Row],[Qté plants/ML]]*Table42[[#This Row],[ML (m)]]</f>
        <v>400</v>
      </c>
    </row>
    <row r="72" spans="1:9">
      <c r="A72" s="1" t="s">
        <v>590</v>
      </c>
      <c r="B72" s="3">
        <f>Table42[[#This Row],[Date plantation]]-Table42[[#This Row],[Tps motte]]</f>
        <v>43290</v>
      </c>
      <c r="C72" s="2">
        <v>15</v>
      </c>
      <c r="D72" s="3">
        <v>43305</v>
      </c>
      <c r="E72" s="2">
        <v>30</v>
      </c>
      <c r="F72" s="3">
        <f>B72+E72</f>
        <v>43320</v>
      </c>
      <c r="G72" s="4">
        <v>20</v>
      </c>
      <c r="H72" s="4">
        <v>70</v>
      </c>
      <c r="I72" s="91">
        <f>Table42[[#This Row],[Qté plants/ML]]*Table42[[#This Row],[ML (m)]]</f>
        <v>1400</v>
      </c>
    </row>
    <row r="73" spans="1:9">
      <c r="A73" s="1" t="s">
        <v>589</v>
      </c>
      <c r="B73" s="3">
        <f>Table42[[#This Row],[Date plantation]]-Table42[[#This Row],[Tps motte]]</f>
        <v>43300</v>
      </c>
      <c r="C73" s="2">
        <v>15</v>
      </c>
      <c r="D73" s="3">
        <v>43315</v>
      </c>
      <c r="E73" s="2">
        <v>30</v>
      </c>
      <c r="F73" s="3">
        <f>B73+E73</f>
        <v>43330</v>
      </c>
      <c r="G73" s="4">
        <v>20</v>
      </c>
      <c r="H73" s="4">
        <v>70</v>
      </c>
      <c r="I73" s="91">
        <f>Table42[[#This Row],[Qté plants/ML]]*Table42[[#This Row],[ML (m)]]</f>
        <v>1400</v>
      </c>
    </row>
    <row r="74" spans="1:9">
      <c r="A74" s="1" t="s">
        <v>591</v>
      </c>
      <c r="B74" s="3">
        <f>Table42[[#This Row],[Date plantation]]-Table42[[#This Row],[Tps motte]]</f>
        <v>43312</v>
      </c>
      <c r="C74" s="2">
        <v>15</v>
      </c>
      <c r="D74" s="3">
        <v>43327</v>
      </c>
      <c r="E74" s="2">
        <v>30</v>
      </c>
      <c r="F74" s="3">
        <f>B74+E74</f>
        <v>43342</v>
      </c>
      <c r="G74" s="4">
        <v>20</v>
      </c>
      <c r="H74" s="4">
        <v>70</v>
      </c>
      <c r="I74" s="91">
        <f>Table42[[#This Row],[Qté plants/ML]]*Table42[[#This Row],[ML (m)]]</f>
        <v>1400</v>
      </c>
    </row>
    <row r="75" spans="1:9">
      <c r="A75" s="1" t="s">
        <v>596</v>
      </c>
      <c r="B75" s="3">
        <f>Table42[[#This Row],[Date plantation]]-Table42[[#This Row],[Tps motte]]</f>
        <v>43319</v>
      </c>
      <c r="C75" s="2">
        <v>15</v>
      </c>
      <c r="D75" s="3">
        <v>43334</v>
      </c>
      <c r="E75" s="2">
        <v>40</v>
      </c>
      <c r="F75" s="3">
        <f>B75+E75</f>
        <v>43359</v>
      </c>
      <c r="G75" s="4">
        <v>20</v>
      </c>
      <c r="H75" s="4">
        <v>70</v>
      </c>
      <c r="I75" s="91">
        <f>Table42[[#This Row],[Qté plants/ML]]*Table42[[#This Row],[ML (m)]]</f>
        <v>1400</v>
      </c>
    </row>
    <row r="76" spans="1:9">
      <c r="A76" s="18" t="s">
        <v>541</v>
      </c>
      <c r="B76" s="3">
        <f>Table42[[#This Row],[Date plantation]]-Table42[[#This Row],[Tps motte]]</f>
        <v>43322</v>
      </c>
      <c r="C76" s="2">
        <v>0</v>
      </c>
      <c r="D76" s="3">
        <v>43322</v>
      </c>
      <c r="E76" s="2">
        <v>80</v>
      </c>
      <c r="F76" s="3">
        <f>B76+E76</f>
        <v>43402</v>
      </c>
      <c r="G76" s="4">
        <v>40</v>
      </c>
      <c r="H76" s="4">
        <v>40</v>
      </c>
      <c r="I76" s="91">
        <f>Table42[[#This Row],[Qté plants/ML]]*Table42[[#This Row],[ML (m)]]</f>
        <v>1600</v>
      </c>
    </row>
    <row r="77" spans="1:9">
      <c r="A77" s="1" t="s">
        <v>598</v>
      </c>
      <c r="B77" s="3">
        <f>Table42[[#This Row],[Date plantation]]-Table42[[#This Row],[Tps motte]]</f>
        <v>43325</v>
      </c>
      <c r="C77" s="2">
        <v>15</v>
      </c>
      <c r="D77" s="3">
        <v>43340</v>
      </c>
      <c r="E77" s="2">
        <v>40</v>
      </c>
      <c r="F77" s="3">
        <f>B77+E77</f>
        <v>43365</v>
      </c>
      <c r="G77" s="4">
        <v>20</v>
      </c>
      <c r="H77" s="4">
        <v>70</v>
      </c>
      <c r="I77" s="91">
        <f>Table42[[#This Row],[Qté plants/ML]]*Table42[[#This Row],[ML (m)]]</f>
        <v>1400</v>
      </c>
    </row>
    <row r="78" spans="1:9">
      <c r="A78" s="18" t="s">
        <v>743</v>
      </c>
      <c r="B78" s="3">
        <f>Table42[[#This Row],[Date plantation]]-Table42[[#This Row],[Tps motte]]</f>
        <v>43332</v>
      </c>
      <c r="C78" s="2">
        <v>0</v>
      </c>
      <c r="D78" s="3">
        <v>43332</v>
      </c>
      <c r="E78" s="2">
        <v>70</v>
      </c>
      <c r="F78" s="3">
        <f>B78+E78</f>
        <v>43402</v>
      </c>
      <c r="G78" s="4">
        <v>30</v>
      </c>
      <c r="H78" s="4">
        <v>0</v>
      </c>
      <c r="I78" s="91">
        <f>Table42[[#This Row],[Qté plants/ML]]*Table42[[#This Row],[ML (m)]]</f>
        <v>0</v>
      </c>
    </row>
    <row r="79" spans="1:9">
      <c r="A79" s="18" t="s">
        <v>553</v>
      </c>
      <c r="B79" s="3">
        <f>Table42[[#This Row],[Date plantation]]-Table42[[#This Row],[Tps motte]]</f>
        <v>43330</v>
      </c>
      <c r="C79" s="2">
        <v>30</v>
      </c>
      <c r="D79" s="3">
        <v>43360</v>
      </c>
      <c r="E79" s="2">
        <v>80</v>
      </c>
      <c r="F79" s="3">
        <f>B79+E79</f>
        <v>43410</v>
      </c>
      <c r="G79" s="4">
        <v>90</v>
      </c>
      <c r="H79" s="4">
        <v>50</v>
      </c>
      <c r="I79" s="91">
        <f>Table42[[#This Row],[Qté plants/ML]]*Table42[[#This Row],[ML (m)]]</f>
        <v>4500</v>
      </c>
    </row>
    <row r="80" spans="1:9">
      <c r="A80" s="1" t="s">
        <v>599</v>
      </c>
      <c r="B80" s="3">
        <f>Table42[[#This Row],[Date plantation]]-Table42[[#This Row],[Tps motte]]</f>
        <v>43336</v>
      </c>
      <c r="C80" s="2">
        <v>15</v>
      </c>
      <c r="D80" s="3">
        <v>43351</v>
      </c>
      <c r="E80" s="2">
        <v>40</v>
      </c>
      <c r="F80" s="3">
        <f>B80+E80</f>
        <v>43376</v>
      </c>
      <c r="G80" s="4">
        <v>20</v>
      </c>
      <c r="H80" s="4">
        <v>70</v>
      </c>
      <c r="I80" s="91">
        <f>Table42[[#This Row],[Qté plants/ML]]*Table42[[#This Row],[ML (m)]]</f>
        <v>1400</v>
      </c>
    </row>
    <row r="81" spans="1:9">
      <c r="A81" s="18" t="s">
        <v>556</v>
      </c>
      <c r="B81" s="3">
        <f>Table42[[#This Row],[Date plantation]]-Table42[[#This Row],[Tps motte]]</f>
        <v>43342</v>
      </c>
      <c r="C81" s="2">
        <v>0</v>
      </c>
      <c r="D81" s="3">
        <v>43342</v>
      </c>
      <c r="E81" s="2">
        <v>70</v>
      </c>
      <c r="F81" s="3">
        <f>B81+E81</f>
        <v>43412</v>
      </c>
      <c r="G81" s="4">
        <v>30</v>
      </c>
      <c r="H81" s="4">
        <v>0</v>
      </c>
      <c r="I81" s="91">
        <f>Table42[[#This Row],[Qté plants/ML]]*Table42[[#This Row],[ML (m)]]</f>
        <v>0</v>
      </c>
    </row>
    <row r="82" spans="1:9">
      <c r="A82" s="1" t="s">
        <v>601</v>
      </c>
      <c r="B82" s="3">
        <f>Table42[[#This Row],[Date plantation]]-Table42[[#This Row],[Tps motte]]</f>
        <v>43343</v>
      </c>
      <c r="C82" s="2">
        <v>15</v>
      </c>
      <c r="D82" s="3">
        <v>43358</v>
      </c>
      <c r="E82" s="2">
        <v>40</v>
      </c>
      <c r="F82" s="3">
        <f>B82+E82</f>
        <v>43383</v>
      </c>
      <c r="G82" s="4">
        <v>20</v>
      </c>
      <c r="H82" s="4">
        <v>70</v>
      </c>
      <c r="I82" s="91">
        <f>Table42[[#This Row],[Qté plants/ML]]*Table42[[#This Row],[ML (m)]]</f>
        <v>1400</v>
      </c>
    </row>
    <row r="83" spans="1:9">
      <c r="A83" s="18" t="s">
        <v>487</v>
      </c>
      <c r="B83" s="3">
        <f>Table42[[#This Row],[Date plantation]]-Table42[[#This Row],[Tps motte]]</f>
        <v>43342</v>
      </c>
      <c r="C83" s="2">
        <v>18</v>
      </c>
      <c r="D83" s="3">
        <v>43360</v>
      </c>
      <c r="E83" s="2">
        <v>75</v>
      </c>
      <c r="F83" s="3">
        <f>B83+E83</f>
        <v>43417</v>
      </c>
      <c r="G83" s="4">
        <v>180</v>
      </c>
      <c r="H83" s="4">
        <v>20</v>
      </c>
      <c r="I83" s="91">
        <f>Table42[[#This Row],[Qté plants/ML]]*Table42[[#This Row],[ML (m)]]</f>
        <v>3600</v>
      </c>
    </row>
    <row r="84" spans="1:9">
      <c r="A84" s="1" t="s">
        <v>602</v>
      </c>
      <c r="B84" s="3">
        <f>Table42[[#This Row],[Date plantation]]-Table42[[#This Row],[Tps motte]]</f>
        <v>43348</v>
      </c>
      <c r="C84" s="2">
        <v>15</v>
      </c>
      <c r="D84" s="3">
        <v>43363</v>
      </c>
      <c r="E84" s="2">
        <v>40</v>
      </c>
      <c r="F84" s="3">
        <f>B84+E84</f>
        <v>43388</v>
      </c>
      <c r="G84" s="4" t="s">
        <v>742</v>
      </c>
      <c r="H84" s="4">
        <v>70</v>
      </c>
      <c r="I84" s="91" t="e">
        <f>Table42[[#This Row],[Qté plants/ML]]*Table42[[#This Row],[ML (m)]]</f>
        <v>#VALUE!</v>
      </c>
    </row>
    <row r="85" spans="1:9">
      <c r="A85" s="1" t="s">
        <v>603</v>
      </c>
      <c r="B85" s="3">
        <f>Table42[[#This Row],[Date plantation]]-Table42[[#This Row],[Tps motte]]</f>
        <v>43353</v>
      </c>
      <c r="C85" s="2">
        <v>15</v>
      </c>
      <c r="D85" s="3">
        <v>43368</v>
      </c>
      <c r="E85" s="2">
        <v>40</v>
      </c>
      <c r="F85" s="3">
        <f>B85+E85</f>
        <v>43393</v>
      </c>
      <c r="G85" s="4">
        <v>30</v>
      </c>
      <c r="H85" s="4">
        <v>70</v>
      </c>
      <c r="I85" s="91">
        <f>Table42[[#This Row],[Qté plants/ML]]*Table42[[#This Row],[ML (m)]]</f>
        <v>2100</v>
      </c>
    </row>
    <row r="86" spans="1:9">
      <c r="B86" s="3"/>
      <c r="C86" s="2"/>
      <c r="D86" s="3"/>
      <c r="E86" s="2"/>
      <c r="F86" s="3"/>
      <c r="I86" s="91"/>
    </row>
    <row r="87" spans="1:9">
      <c r="B87" s="3"/>
      <c r="C87" s="2"/>
      <c r="D87" s="3"/>
      <c r="E87" s="2"/>
      <c r="F87" s="3"/>
      <c r="I87" s="91"/>
    </row>
  </sheetData>
  <pageMargins left="0.7" right="0.7" top="0.75" bottom="0.75" header="0.3" footer="0.3"/>
  <pageSetup paperSize="9" orientation="portrait" horizontalDpi="300" verticalDpi="300" r:id="rId1"/>
  <tableParts count="1">
    <tablePart r:id="rId2"/>
  </tableParts>
</worksheet>
</file>

<file path=xl/worksheets/sheet4.xml><?xml version="1.0" encoding="utf-8"?>
<worksheet xmlns="http://schemas.openxmlformats.org/spreadsheetml/2006/main" xmlns:r="http://schemas.openxmlformats.org/officeDocument/2006/relationships">
  <dimension ref="A1:AB107"/>
  <sheetViews>
    <sheetView zoomScale="115" zoomScaleNormal="115" workbookViewId="0">
      <pane xSplit="2" ySplit="2" topLeftCell="E3" activePane="bottomRight" state="frozen"/>
      <selection pane="topRight" activeCell="C1" sqref="C1"/>
      <selection pane="bottomLeft" activeCell="A3" sqref="A3"/>
      <selection pane="bottomRight" activeCell="M38" sqref="M38"/>
    </sheetView>
  </sheetViews>
  <sheetFormatPr defaultRowHeight="15"/>
  <cols>
    <col min="1" max="1" width="36.85546875" style="34" customWidth="1"/>
    <col min="2" max="2" width="19.5703125" style="34" customWidth="1"/>
    <col min="3" max="3" width="77.7109375" style="34" bestFit="1" customWidth="1"/>
    <col min="4" max="4" width="22.85546875" style="34" customWidth="1"/>
    <col min="5" max="5" width="10.85546875" style="34" bestFit="1" customWidth="1"/>
    <col min="6" max="6" width="12.140625" style="22" bestFit="1" customWidth="1"/>
    <col min="7" max="7" width="13" style="93" bestFit="1" customWidth="1"/>
    <col min="8" max="8" width="9.140625" style="93"/>
    <col min="9" max="9" width="13.7109375" style="92" customWidth="1"/>
    <col min="10" max="10" width="13.7109375" style="34" customWidth="1"/>
    <col min="11" max="11" width="16.42578125" style="34" customWidth="1"/>
    <col min="12" max="12" width="11.85546875" style="34" customWidth="1"/>
    <col min="13" max="13" width="10.85546875" style="34" customWidth="1"/>
    <col min="14" max="14" width="15.5703125" style="34" customWidth="1"/>
    <col min="15" max="15" width="14.5703125" style="34" customWidth="1"/>
    <col min="16" max="16" width="12.5703125" style="24" customWidth="1"/>
    <col min="17" max="17" width="14.85546875" style="41" customWidth="1"/>
    <col min="18" max="18" width="135.85546875" style="34" customWidth="1"/>
    <col min="19" max="19" width="23.7109375" style="34" customWidth="1"/>
    <col min="20" max="20" width="53.7109375" style="34" customWidth="1"/>
    <col min="21" max="21" width="55" style="34" customWidth="1"/>
    <col min="22" max="22" width="44.7109375" style="34" customWidth="1"/>
    <col min="23" max="24" width="23.7109375" style="34" customWidth="1"/>
    <col min="25" max="25" width="52.42578125" style="34" customWidth="1"/>
    <col min="26" max="26" width="28.42578125" style="34" customWidth="1"/>
    <col min="27" max="16384" width="9.140625" style="34"/>
  </cols>
  <sheetData>
    <row r="1" spans="1:28" s="42" customFormat="1" ht="31.5" customHeight="1">
      <c r="A1" s="35" t="s">
        <v>29</v>
      </c>
      <c r="B1" s="35" t="s">
        <v>472</v>
      </c>
      <c r="C1" s="35" t="s">
        <v>16</v>
      </c>
      <c r="D1" s="35" t="s">
        <v>947</v>
      </c>
      <c r="E1" s="35" t="s">
        <v>946</v>
      </c>
      <c r="F1" s="35" t="s">
        <v>482</v>
      </c>
      <c r="G1" s="97" t="s">
        <v>473</v>
      </c>
      <c r="H1" s="35" t="s">
        <v>945</v>
      </c>
      <c r="I1" s="96" t="s">
        <v>944</v>
      </c>
      <c r="J1" s="35" t="s">
        <v>943</v>
      </c>
      <c r="K1" s="35" t="s">
        <v>13</v>
      </c>
      <c r="L1" s="35" t="s">
        <v>27</v>
      </c>
      <c r="M1" s="35" t="s">
        <v>17</v>
      </c>
      <c r="N1" s="35" t="s">
        <v>28</v>
      </c>
      <c r="O1" s="35" t="s">
        <v>14</v>
      </c>
      <c r="P1" s="36" t="s">
        <v>15</v>
      </c>
      <c r="Q1" s="37" t="s">
        <v>471</v>
      </c>
      <c r="R1" s="35" t="s">
        <v>483</v>
      </c>
      <c r="S1" s="35" t="s">
        <v>85</v>
      </c>
      <c r="T1" s="35" t="s">
        <v>470</v>
      </c>
      <c r="U1" s="35" t="s">
        <v>21</v>
      </c>
      <c r="V1" s="35" t="s">
        <v>468</v>
      </c>
      <c r="W1" s="35" t="s">
        <v>467</v>
      </c>
      <c r="X1" s="35" t="s">
        <v>469</v>
      </c>
      <c r="Y1" s="35"/>
    </row>
    <row r="2" spans="1:28" s="55" customFormat="1" ht="14.25" customHeight="1">
      <c r="A2" s="51"/>
      <c r="B2" s="51"/>
      <c r="C2" s="51"/>
      <c r="D2" s="51"/>
      <c r="E2" s="51"/>
      <c r="F2" s="51"/>
      <c r="G2" s="102"/>
      <c r="H2" s="102"/>
      <c r="I2" s="101"/>
      <c r="J2" s="100"/>
      <c r="K2" s="52"/>
      <c r="L2" s="53">
        <f>Table113[[#This Row],[Date plantation]]-Table113[[#This Row],[Date semis]]</f>
        <v>0</v>
      </c>
      <c r="M2" s="52"/>
      <c r="N2" s="53"/>
      <c r="O2" s="52"/>
      <c r="P2" s="54"/>
      <c r="Q2" s="53">
        <f>P2-O2</f>
        <v>0</v>
      </c>
      <c r="R2" s="51"/>
      <c r="S2" s="51"/>
      <c r="T2" s="51"/>
      <c r="U2" s="51"/>
      <c r="V2" s="51"/>
      <c r="W2" s="51"/>
      <c r="X2" s="51"/>
      <c r="Y2" s="51"/>
    </row>
    <row r="3" spans="1:28" s="42" customFormat="1" ht="12.75" customHeight="1">
      <c r="A3" s="35" t="s">
        <v>1276</v>
      </c>
      <c r="B3" s="42" t="s">
        <v>478</v>
      </c>
      <c r="C3" s="98" t="s">
        <v>481</v>
      </c>
      <c r="D3" s="35" t="s">
        <v>776</v>
      </c>
      <c r="E3" s="35">
        <v>27</v>
      </c>
      <c r="F3" s="35">
        <v>2</v>
      </c>
      <c r="G3" s="97">
        <v>15</v>
      </c>
      <c r="H3" s="97">
        <v>600</v>
      </c>
      <c r="I3" s="96">
        <v>0</v>
      </c>
      <c r="J3" s="43" t="s">
        <v>2</v>
      </c>
      <c r="K3" s="44">
        <v>43041</v>
      </c>
      <c r="L3" s="37">
        <f>Table113[[#This Row],[Date plantation]]-Table113[[#This Row],[Date semis]]</f>
        <v>0</v>
      </c>
      <c r="M3" s="44">
        <v>43041</v>
      </c>
      <c r="N3" s="37">
        <f>O3-K3</f>
        <v>172</v>
      </c>
      <c r="O3" s="59">
        <v>43213</v>
      </c>
      <c r="P3" s="36">
        <v>43252</v>
      </c>
      <c r="Q3" s="37">
        <f>P3-O3</f>
        <v>39</v>
      </c>
      <c r="R3" s="38" t="s">
        <v>484</v>
      </c>
      <c r="S3" s="37"/>
      <c r="T3" s="37"/>
      <c r="U3" s="35"/>
      <c r="V3" s="35"/>
      <c r="W3" s="35"/>
      <c r="X3" s="35"/>
      <c r="Y3" s="35"/>
      <c r="Z3" s="35"/>
      <c r="AA3" s="35"/>
      <c r="AB3" s="35"/>
    </row>
    <row r="4" spans="1:28" s="42" customFormat="1" ht="12.75" customHeight="1">
      <c r="A4" s="35" t="s">
        <v>1277</v>
      </c>
      <c r="B4" s="42" t="s">
        <v>408</v>
      </c>
      <c r="C4" s="98" t="s">
        <v>485</v>
      </c>
      <c r="D4" s="35" t="s">
        <v>942</v>
      </c>
      <c r="E4" s="35">
        <v>56</v>
      </c>
      <c r="F4" s="35">
        <v>5</v>
      </c>
      <c r="G4" s="50" t="s">
        <v>941</v>
      </c>
      <c r="H4" s="97">
        <v>17000</v>
      </c>
      <c r="I4" s="96">
        <v>0</v>
      </c>
      <c r="J4" s="43" t="s">
        <v>2</v>
      </c>
      <c r="K4" s="44">
        <v>43054</v>
      </c>
      <c r="L4" s="37">
        <f>Table113[[#This Row],[Date plantation]]-Table113[[#This Row],[Date semis]]</f>
        <v>0</v>
      </c>
      <c r="M4" s="44">
        <v>43054</v>
      </c>
      <c r="N4" s="37">
        <f>O4-K4</f>
        <v>125</v>
      </c>
      <c r="O4" s="59">
        <v>43179</v>
      </c>
      <c r="P4" s="36">
        <v>43264</v>
      </c>
      <c r="Q4" s="37">
        <f>P4-O4</f>
        <v>85</v>
      </c>
      <c r="R4" s="38"/>
      <c r="S4" s="37"/>
      <c r="T4" s="37"/>
      <c r="U4" s="35"/>
      <c r="V4" s="35"/>
      <c r="W4" s="35"/>
      <c r="X4" s="35"/>
      <c r="Y4" s="35"/>
      <c r="Z4" s="35"/>
      <c r="AA4" s="35"/>
      <c r="AB4" s="35"/>
    </row>
    <row r="5" spans="1:28" s="42" customFormat="1" ht="12.75" customHeight="1">
      <c r="A5" s="56" t="s">
        <v>940</v>
      </c>
      <c r="B5" s="42" t="s">
        <v>939</v>
      </c>
      <c r="C5" s="98" t="s">
        <v>938</v>
      </c>
      <c r="D5" s="35" t="s">
        <v>764</v>
      </c>
      <c r="E5" s="35">
        <v>45</v>
      </c>
      <c r="F5" s="35">
        <v>5</v>
      </c>
      <c r="G5" s="97" t="s">
        <v>937</v>
      </c>
      <c r="H5" s="97"/>
      <c r="I5" s="96">
        <v>3000</v>
      </c>
      <c r="J5" s="43" t="s">
        <v>757</v>
      </c>
      <c r="K5" s="44">
        <v>43110</v>
      </c>
      <c r="L5" s="37">
        <f>Table113[[#This Row],[Date plantation]]-Table113[[#This Row],[Date semis]]</f>
        <v>58</v>
      </c>
      <c r="M5" s="44">
        <v>43168</v>
      </c>
      <c r="N5" s="37">
        <f>O5-K5</f>
        <v>128</v>
      </c>
      <c r="O5" s="59">
        <v>43238</v>
      </c>
      <c r="P5" s="36">
        <v>43291</v>
      </c>
      <c r="Q5" s="37">
        <f>P5-O5</f>
        <v>53</v>
      </c>
      <c r="R5" s="38"/>
      <c r="S5" s="37"/>
      <c r="T5" s="37"/>
      <c r="U5" s="35" t="s">
        <v>479</v>
      </c>
      <c r="V5" s="35"/>
      <c r="W5" s="35"/>
      <c r="X5" s="35"/>
      <c r="Y5" s="35"/>
      <c r="Z5" s="35"/>
      <c r="AA5" s="35"/>
      <c r="AB5" s="35"/>
    </row>
    <row r="6" spans="1:28" s="42" customFormat="1" ht="12.75" customHeight="1">
      <c r="A6" s="56" t="s">
        <v>936</v>
      </c>
      <c r="B6" s="42" t="s">
        <v>551</v>
      </c>
      <c r="C6" s="98" t="s">
        <v>565</v>
      </c>
      <c r="D6" s="35" t="s">
        <v>764</v>
      </c>
      <c r="E6" s="35">
        <v>45</v>
      </c>
      <c r="F6" s="35">
        <v>7</v>
      </c>
      <c r="G6" s="97">
        <v>10</v>
      </c>
      <c r="H6" s="97"/>
      <c r="I6" s="96">
        <v>3500</v>
      </c>
      <c r="J6" s="43" t="s">
        <v>757</v>
      </c>
      <c r="K6" s="44">
        <v>43112</v>
      </c>
      <c r="L6" s="37">
        <f>Table113[[#This Row],[Date plantation]]-Table113[[#This Row],[Date semis]]</f>
        <v>38</v>
      </c>
      <c r="M6" s="44">
        <v>43150</v>
      </c>
      <c r="N6" s="37">
        <f>O6-K6</f>
        <v>87</v>
      </c>
      <c r="O6" s="59">
        <v>43199</v>
      </c>
      <c r="P6" s="36">
        <v>43221</v>
      </c>
      <c r="Q6" s="37">
        <f>P6-O6</f>
        <v>22</v>
      </c>
      <c r="R6" s="38"/>
      <c r="S6" s="37"/>
      <c r="T6" s="37"/>
      <c r="U6" s="35" t="s">
        <v>480</v>
      </c>
      <c r="V6" s="35"/>
      <c r="W6" s="35"/>
      <c r="X6" s="35"/>
      <c r="Y6" s="35"/>
      <c r="Z6" s="35"/>
      <c r="AA6" s="35"/>
      <c r="AB6" s="35"/>
    </row>
    <row r="7" spans="1:28" s="42" customFormat="1" ht="12.75" customHeight="1">
      <c r="A7" s="56" t="s">
        <v>935</v>
      </c>
      <c r="B7" s="42" t="s">
        <v>315</v>
      </c>
      <c r="C7" s="98" t="s">
        <v>567</v>
      </c>
      <c r="D7" s="35" t="s">
        <v>764</v>
      </c>
      <c r="E7" s="35">
        <v>30</v>
      </c>
      <c r="F7" s="35">
        <v>4</v>
      </c>
      <c r="G7" s="97">
        <v>10</v>
      </c>
      <c r="H7" s="97"/>
      <c r="I7" s="96">
        <v>1800</v>
      </c>
      <c r="J7" s="43" t="s">
        <v>757</v>
      </c>
      <c r="K7" s="44">
        <v>43118</v>
      </c>
      <c r="L7" s="37">
        <f>Table113[[#This Row],[Date plantation]]-Table113[[#This Row],[Date semis]]</f>
        <v>35</v>
      </c>
      <c r="M7" s="44">
        <v>43153</v>
      </c>
      <c r="N7" s="37">
        <f>O7-K7</f>
        <v>81</v>
      </c>
      <c r="O7" s="59">
        <v>43199</v>
      </c>
      <c r="P7" s="36">
        <v>43229</v>
      </c>
      <c r="Q7" s="37">
        <f>P7-O7</f>
        <v>30</v>
      </c>
      <c r="R7" s="38"/>
      <c r="S7" s="37"/>
      <c r="T7" s="37"/>
      <c r="U7" s="35"/>
      <c r="V7" s="35"/>
      <c r="W7" s="35"/>
      <c r="X7" s="35"/>
      <c r="Y7" s="35"/>
      <c r="Z7" s="35"/>
      <c r="AA7" s="35"/>
      <c r="AB7" s="35"/>
    </row>
    <row r="8" spans="1:28" s="42" customFormat="1" ht="12.75" customHeight="1">
      <c r="A8" s="56" t="s">
        <v>934</v>
      </c>
      <c r="B8" s="99" t="s">
        <v>486</v>
      </c>
      <c r="C8" s="98" t="s">
        <v>933</v>
      </c>
      <c r="D8" s="35" t="s">
        <v>764</v>
      </c>
      <c r="E8" s="35">
        <v>63</v>
      </c>
      <c r="F8" s="35">
        <v>4</v>
      </c>
      <c r="G8" s="97">
        <v>20</v>
      </c>
      <c r="H8" s="97"/>
      <c r="I8" s="96">
        <v>2100</v>
      </c>
      <c r="J8" s="43" t="s">
        <v>757</v>
      </c>
      <c r="K8" s="44">
        <v>43122</v>
      </c>
      <c r="L8" s="37">
        <f>Table113[[#This Row],[Date plantation]]-Table113[[#This Row],[Date semis]]</f>
        <v>32</v>
      </c>
      <c r="M8" s="44">
        <v>43154</v>
      </c>
      <c r="N8" s="37">
        <f>O8-K8</f>
        <v>72</v>
      </c>
      <c r="O8" s="59">
        <v>43194</v>
      </c>
      <c r="P8" s="36">
        <v>43231</v>
      </c>
      <c r="Q8" s="37">
        <f>P8-O8</f>
        <v>37</v>
      </c>
      <c r="R8" s="38"/>
      <c r="S8" s="37"/>
      <c r="T8" s="37"/>
      <c r="U8" s="35"/>
      <c r="V8" s="35"/>
      <c r="W8" s="35"/>
      <c r="X8" s="35"/>
      <c r="Y8" s="35"/>
      <c r="Z8" s="35"/>
      <c r="AA8" s="35"/>
      <c r="AB8" s="35"/>
    </row>
    <row r="9" spans="1:28" s="42" customFormat="1" ht="12.75" customHeight="1">
      <c r="A9" s="56" t="s">
        <v>927</v>
      </c>
      <c r="B9" s="42" t="s">
        <v>563</v>
      </c>
      <c r="C9" s="98" t="s">
        <v>932</v>
      </c>
      <c r="D9" s="35" t="s">
        <v>931</v>
      </c>
      <c r="E9" s="35">
        <v>24</v>
      </c>
      <c r="F9" s="35">
        <v>4</v>
      </c>
      <c r="G9" s="97">
        <v>30</v>
      </c>
      <c r="H9" s="97"/>
      <c r="I9" s="96">
        <v>800</v>
      </c>
      <c r="J9" s="43" t="s">
        <v>757</v>
      </c>
      <c r="K9" s="44">
        <v>43122</v>
      </c>
      <c r="L9" s="37">
        <f>Table113[[#This Row],[Date plantation]]-Table113[[#This Row],[Date semis]]</f>
        <v>44</v>
      </c>
      <c r="M9" s="44">
        <v>43166</v>
      </c>
      <c r="N9" s="37">
        <f>O9-K9</f>
        <v>98</v>
      </c>
      <c r="O9" s="59">
        <v>43220</v>
      </c>
      <c r="P9" s="36">
        <v>43243</v>
      </c>
      <c r="Q9" s="37">
        <f>P9-O9</f>
        <v>23</v>
      </c>
      <c r="R9" s="38"/>
      <c r="S9" s="37"/>
      <c r="T9" s="37"/>
      <c r="U9" s="35"/>
      <c r="V9" s="35"/>
      <c r="W9" s="35"/>
      <c r="X9" s="35"/>
      <c r="Y9" s="35"/>
      <c r="Z9" s="35"/>
      <c r="AA9" s="35"/>
      <c r="AB9" s="35"/>
    </row>
    <row r="10" spans="1:28" s="42" customFormat="1" ht="12.75" customHeight="1">
      <c r="A10" s="56" t="s">
        <v>930</v>
      </c>
      <c r="B10" s="42" t="s">
        <v>502</v>
      </c>
      <c r="C10" s="98" t="s">
        <v>565</v>
      </c>
      <c r="D10" s="35" t="s">
        <v>764</v>
      </c>
      <c r="E10" s="35">
        <v>36</v>
      </c>
      <c r="F10" s="35">
        <v>7</v>
      </c>
      <c r="G10" s="97">
        <v>10</v>
      </c>
      <c r="H10" s="97"/>
      <c r="I10" s="96">
        <v>3000</v>
      </c>
      <c r="J10" s="43" t="s">
        <v>757</v>
      </c>
      <c r="K10" s="44">
        <v>43123</v>
      </c>
      <c r="L10" s="37">
        <f>Table113[[#This Row],[Date plantation]]-Table113[[#This Row],[Date semis]]</f>
        <v>43</v>
      </c>
      <c r="M10" s="44">
        <v>43166</v>
      </c>
      <c r="N10" s="37">
        <f>O10-K10</f>
        <v>90</v>
      </c>
      <c r="O10" s="59">
        <v>43213</v>
      </c>
      <c r="P10" s="36">
        <v>43231</v>
      </c>
      <c r="Q10" s="37">
        <f>P10-O10</f>
        <v>18</v>
      </c>
      <c r="R10" s="38"/>
      <c r="S10" s="37"/>
      <c r="T10" s="37"/>
      <c r="U10" s="35" t="s">
        <v>480</v>
      </c>
      <c r="V10" s="35"/>
      <c r="W10" s="35"/>
      <c r="X10" s="35"/>
      <c r="Y10" s="35"/>
      <c r="Z10" s="35"/>
      <c r="AA10" s="35"/>
      <c r="AB10" s="35"/>
    </row>
    <row r="11" spans="1:28" s="42" customFormat="1" ht="12.75" customHeight="1">
      <c r="A11" s="56" t="s">
        <v>929</v>
      </c>
      <c r="B11" s="42" t="s">
        <v>501</v>
      </c>
      <c r="C11" s="98" t="s">
        <v>928</v>
      </c>
      <c r="D11" s="35" t="s">
        <v>786</v>
      </c>
      <c r="E11" s="35">
        <v>36</v>
      </c>
      <c r="F11" s="35">
        <v>7</v>
      </c>
      <c r="G11" s="97">
        <v>10</v>
      </c>
      <c r="H11" s="97"/>
      <c r="I11" s="96">
        <v>2600</v>
      </c>
      <c r="J11" s="43" t="s">
        <v>757</v>
      </c>
      <c r="K11" s="44">
        <v>43124</v>
      </c>
      <c r="L11" s="37">
        <f>Table113[[#This Row],[Date plantation]]-Table113[[#This Row],[Date semis]]</f>
        <v>28</v>
      </c>
      <c r="M11" s="44">
        <v>43152</v>
      </c>
      <c r="N11" s="37">
        <f>O11-K11</f>
        <v>70</v>
      </c>
      <c r="O11" s="59">
        <v>43194</v>
      </c>
      <c r="P11" s="36">
        <v>43235</v>
      </c>
      <c r="Q11" s="37">
        <f>P11-O11</f>
        <v>41</v>
      </c>
      <c r="R11" s="38"/>
      <c r="S11" s="37"/>
      <c r="T11" s="37"/>
      <c r="U11" s="35"/>
      <c r="V11" s="35"/>
      <c r="W11" s="35"/>
      <c r="X11" s="35"/>
      <c r="Y11" s="35"/>
      <c r="Z11" s="35"/>
      <c r="AA11" s="35"/>
      <c r="AB11" s="35"/>
    </row>
    <row r="12" spans="1:28" s="42" customFormat="1" ht="12.75" customHeight="1">
      <c r="A12" s="56" t="s">
        <v>927</v>
      </c>
      <c r="B12" s="42" t="s">
        <v>564</v>
      </c>
      <c r="C12" s="98" t="s">
        <v>926</v>
      </c>
      <c r="D12" s="35" t="s">
        <v>764</v>
      </c>
      <c r="E12" s="35">
        <v>18</v>
      </c>
      <c r="F12" s="35">
        <v>4</v>
      </c>
      <c r="G12" s="97">
        <v>30</v>
      </c>
      <c r="H12" s="97"/>
      <c r="I12" s="96">
        <v>400</v>
      </c>
      <c r="J12" s="43" t="s">
        <v>757</v>
      </c>
      <c r="K12" s="44">
        <v>43126</v>
      </c>
      <c r="L12" s="37">
        <f>Table113[[#This Row],[Date plantation]]-Table113[[#This Row],[Date semis]]</f>
        <v>40</v>
      </c>
      <c r="M12" s="44">
        <v>43166</v>
      </c>
      <c r="N12" s="37">
        <f>O12-K12</f>
        <v>94</v>
      </c>
      <c r="O12" s="59">
        <v>43220</v>
      </c>
      <c r="P12" s="36">
        <v>43243</v>
      </c>
      <c r="Q12" s="37">
        <f>P12-O12</f>
        <v>23</v>
      </c>
      <c r="R12" s="38"/>
      <c r="S12" s="37"/>
      <c r="T12" s="37"/>
      <c r="U12" s="35"/>
      <c r="V12" s="35"/>
      <c r="W12" s="35"/>
      <c r="X12" s="35"/>
      <c r="Y12" s="35"/>
      <c r="Z12" s="35"/>
      <c r="AA12" s="35"/>
      <c r="AB12" s="35"/>
    </row>
    <row r="13" spans="1:28" s="42" customFormat="1" ht="12.75" customHeight="1">
      <c r="A13" s="56" t="s">
        <v>908</v>
      </c>
      <c r="B13" s="42" t="s">
        <v>925</v>
      </c>
      <c r="C13" s="98" t="s">
        <v>924</v>
      </c>
      <c r="D13" s="35" t="s">
        <v>923</v>
      </c>
      <c r="E13" s="35">
        <v>36</v>
      </c>
      <c r="F13" s="50" t="s">
        <v>922</v>
      </c>
      <c r="G13" s="97">
        <v>15</v>
      </c>
      <c r="H13" s="97"/>
      <c r="I13" s="96">
        <v>700</v>
      </c>
      <c r="J13" s="43" t="s">
        <v>757</v>
      </c>
      <c r="K13" s="44">
        <v>43126</v>
      </c>
      <c r="L13" s="37">
        <f>Table113[[#This Row],[Date plantation]]-Table113[[#This Row],[Date semis]]</f>
        <v>46</v>
      </c>
      <c r="M13" s="44">
        <v>43172</v>
      </c>
      <c r="N13" s="37">
        <f>O13-K13</f>
        <v>130</v>
      </c>
      <c r="O13" s="59">
        <v>43256</v>
      </c>
      <c r="P13" s="36">
        <v>43290</v>
      </c>
      <c r="Q13" s="37">
        <f>P13-O13</f>
        <v>34</v>
      </c>
      <c r="R13" s="38"/>
      <c r="S13" s="37"/>
      <c r="T13" s="37"/>
      <c r="U13" s="35"/>
      <c r="V13" s="35"/>
      <c r="W13" s="35"/>
      <c r="X13" s="35"/>
      <c r="Y13" s="35"/>
      <c r="Z13" s="35"/>
      <c r="AA13" s="35"/>
      <c r="AB13" s="35"/>
    </row>
    <row r="14" spans="1:28" s="42" customFormat="1" ht="12.75" customHeight="1">
      <c r="A14" s="56" t="s">
        <v>921</v>
      </c>
      <c r="B14" s="99" t="s">
        <v>487</v>
      </c>
      <c r="C14" s="98" t="s">
        <v>920</v>
      </c>
      <c r="D14" s="35" t="s">
        <v>764</v>
      </c>
      <c r="E14" s="35">
        <v>54</v>
      </c>
      <c r="F14" s="35">
        <v>4</v>
      </c>
      <c r="G14" s="97"/>
      <c r="H14" s="97"/>
      <c r="I14" s="96">
        <v>2200</v>
      </c>
      <c r="J14" s="43" t="s">
        <v>757</v>
      </c>
      <c r="K14" s="44">
        <v>43132</v>
      </c>
      <c r="L14" s="37">
        <f>Table113[[#This Row],[Date plantation]]-Table113[[#This Row],[Date semis]]</f>
        <v>35</v>
      </c>
      <c r="M14" s="44">
        <v>43167</v>
      </c>
      <c r="N14" s="37">
        <f>O14-K14</f>
        <v>67</v>
      </c>
      <c r="O14" s="59">
        <v>43199</v>
      </c>
      <c r="P14" s="36">
        <v>43238</v>
      </c>
      <c r="Q14" s="37">
        <f>P14-O14</f>
        <v>39</v>
      </c>
      <c r="R14" s="38"/>
      <c r="S14" s="37"/>
      <c r="T14" s="37"/>
      <c r="U14" s="35"/>
      <c r="V14" s="35"/>
      <c r="W14" s="35"/>
      <c r="X14" s="35"/>
      <c r="Y14" s="35"/>
      <c r="Z14" s="35"/>
      <c r="AA14" s="35"/>
      <c r="AB14" s="35"/>
    </row>
    <row r="15" spans="1:28" s="42" customFormat="1" ht="12.75" customHeight="1">
      <c r="A15" s="56" t="s">
        <v>825</v>
      </c>
      <c r="B15" s="99" t="s">
        <v>511</v>
      </c>
      <c r="C15" s="98" t="s">
        <v>562</v>
      </c>
      <c r="D15" s="35" t="s">
        <v>764</v>
      </c>
      <c r="E15" s="35">
        <v>45</v>
      </c>
      <c r="F15" s="35"/>
      <c r="G15" s="97">
        <v>5</v>
      </c>
      <c r="H15" s="97"/>
      <c r="I15" s="96"/>
      <c r="J15" s="43" t="s">
        <v>2</v>
      </c>
      <c r="K15" s="44">
        <v>43133</v>
      </c>
      <c r="L15" s="37">
        <f>Table113[[#This Row],[Date plantation]]-Table113[[#This Row],[Date semis]]</f>
        <v>0</v>
      </c>
      <c r="M15" s="44">
        <v>43133</v>
      </c>
      <c r="N15" s="37">
        <f>O15-K15</f>
        <v>94</v>
      </c>
      <c r="O15" s="59">
        <v>43227</v>
      </c>
      <c r="P15" s="36">
        <v>43264</v>
      </c>
      <c r="Q15" s="37">
        <f>P15-O15</f>
        <v>37</v>
      </c>
      <c r="R15" s="38"/>
      <c r="S15" s="37"/>
      <c r="T15" s="37"/>
      <c r="U15" s="35"/>
      <c r="V15" s="35"/>
      <c r="W15" s="35"/>
      <c r="X15" s="35"/>
      <c r="Y15" s="35"/>
      <c r="Z15" s="35"/>
      <c r="AA15" s="35"/>
      <c r="AB15" s="35"/>
    </row>
    <row r="16" spans="1:28" s="42" customFormat="1" ht="12.75" customHeight="1">
      <c r="A16" s="56" t="s">
        <v>919</v>
      </c>
      <c r="B16" s="42" t="s">
        <v>497</v>
      </c>
      <c r="C16" s="98" t="s">
        <v>918</v>
      </c>
      <c r="D16" s="35" t="s">
        <v>812</v>
      </c>
      <c r="E16" s="35">
        <v>27</v>
      </c>
      <c r="F16" s="35">
        <v>4</v>
      </c>
      <c r="G16" s="97">
        <v>10</v>
      </c>
      <c r="H16" s="97"/>
      <c r="I16" s="96">
        <v>1800</v>
      </c>
      <c r="J16" s="43" t="s">
        <v>757</v>
      </c>
      <c r="K16" s="44">
        <v>43136</v>
      </c>
      <c r="L16" s="37">
        <f>Table113[[#This Row],[Date plantation]]-Table113[[#This Row],[Date semis]]</f>
        <v>37</v>
      </c>
      <c r="M16" s="44">
        <v>43173</v>
      </c>
      <c r="N16" s="37">
        <f>O16-K16</f>
        <v>98</v>
      </c>
      <c r="O16" s="59">
        <v>43234</v>
      </c>
      <c r="P16" s="36">
        <v>43266</v>
      </c>
      <c r="Q16" s="37">
        <f>P16-O16</f>
        <v>32</v>
      </c>
      <c r="R16" s="38"/>
      <c r="S16" s="37"/>
      <c r="T16" s="37"/>
      <c r="U16" s="35"/>
      <c r="V16" s="35"/>
      <c r="W16" s="35"/>
      <c r="X16" s="35"/>
      <c r="Y16" s="35"/>
      <c r="Z16" s="35"/>
      <c r="AA16" s="35"/>
      <c r="AB16" s="35"/>
    </row>
    <row r="17" spans="1:28" s="42" customFormat="1" ht="12.75" customHeight="1">
      <c r="A17" s="56" t="s">
        <v>917</v>
      </c>
      <c r="B17" s="99" t="s">
        <v>477</v>
      </c>
      <c r="C17" s="98" t="s">
        <v>916</v>
      </c>
      <c r="D17" s="35" t="s">
        <v>812</v>
      </c>
      <c r="E17" s="35">
        <v>9</v>
      </c>
      <c r="F17" s="35">
        <v>3</v>
      </c>
      <c r="G17" s="97">
        <v>10</v>
      </c>
      <c r="H17" s="97"/>
      <c r="I17" s="96">
        <f>240*12</f>
        <v>2880</v>
      </c>
      <c r="J17" s="43" t="s">
        <v>915</v>
      </c>
      <c r="K17" s="44">
        <v>43136</v>
      </c>
      <c r="L17" s="37">
        <f>Table113[[#This Row],[Date plantation]]-Table113[[#This Row],[Date semis]]</f>
        <v>155</v>
      </c>
      <c r="M17" s="44">
        <v>43291</v>
      </c>
      <c r="N17" s="37">
        <f>O17-K17</f>
        <v>221</v>
      </c>
      <c r="O17" s="59">
        <v>43357</v>
      </c>
      <c r="P17" s="36">
        <v>43443</v>
      </c>
      <c r="Q17" s="37">
        <f>P17-O17</f>
        <v>86</v>
      </c>
      <c r="R17" s="38"/>
      <c r="S17" s="37"/>
      <c r="T17" s="37"/>
      <c r="U17" s="35"/>
      <c r="V17" s="35"/>
      <c r="W17" s="35"/>
      <c r="X17" s="35"/>
      <c r="Y17" s="35"/>
      <c r="Z17" s="35"/>
      <c r="AA17" s="35"/>
      <c r="AB17" s="35"/>
    </row>
    <row r="18" spans="1:28" s="42" customFormat="1" ht="12.75" customHeight="1">
      <c r="A18" s="56" t="s">
        <v>914</v>
      </c>
      <c r="B18" s="42" t="s">
        <v>496</v>
      </c>
      <c r="C18" s="98" t="s">
        <v>566</v>
      </c>
      <c r="D18" s="35" t="s">
        <v>764</v>
      </c>
      <c r="E18" s="35">
        <v>9</v>
      </c>
      <c r="F18" s="35">
        <v>6</v>
      </c>
      <c r="G18" s="97">
        <v>15</v>
      </c>
      <c r="H18" s="97" t="s">
        <v>913</v>
      </c>
      <c r="I18" s="96">
        <v>600</v>
      </c>
      <c r="J18" s="43" t="s">
        <v>757</v>
      </c>
      <c r="K18" s="44">
        <v>43140</v>
      </c>
      <c r="L18" s="37">
        <f>Table113[[#This Row],[Date plantation]]-Table113[[#This Row],[Date semis]]</f>
        <v>32</v>
      </c>
      <c r="M18" s="44">
        <v>43172</v>
      </c>
      <c r="N18" s="37">
        <f>O18-K18</f>
        <v>87</v>
      </c>
      <c r="O18" s="59">
        <v>43227</v>
      </c>
      <c r="P18" s="36">
        <v>43442</v>
      </c>
      <c r="Q18" s="37">
        <f>P18-O18</f>
        <v>215</v>
      </c>
      <c r="R18" s="38"/>
      <c r="S18" s="37"/>
      <c r="T18" s="37"/>
      <c r="U18" s="35"/>
      <c r="V18" s="35"/>
      <c r="W18" s="35"/>
      <c r="X18" s="35"/>
      <c r="Y18" s="35"/>
      <c r="Z18" s="35"/>
      <c r="AA18" s="35"/>
      <c r="AB18" s="35"/>
    </row>
    <row r="19" spans="1:28" s="42" customFormat="1" ht="12.75" customHeight="1">
      <c r="A19" s="56" t="s">
        <v>912</v>
      </c>
      <c r="B19" s="42" t="s">
        <v>186</v>
      </c>
      <c r="C19" s="98" t="s">
        <v>576</v>
      </c>
      <c r="D19" s="35" t="s">
        <v>764</v>
      </c>
      <c r="E19" s="35">
        <v>18</v>
      </c>
      <c r="F19" s="35">
        <v>4</v>
      </c>
      <c r="G19" s="97">
        <v>30</v>
      </c>
      <c r="H19" s="97"/>
      <c r="I19" s="96">
        <v>300</v>
      </c>
      <c r="J19" s="43" t="s">
        <v>757</v>
      </c>
      <c r="K19" s="44">
        <v>43140</v>
      </c>
      <c r="L19" s="37">
        <f>Table113[[#This Row],[Date plantation]]-Table113[[#This Row],[Date semis]]</f>
        <v>38</v>
      </c>
      <c r="M19" s="44">
        <v>43178</v>
      </c>
      <c r="N19" s="37">
        <f>O19-K19</f>
        <v>109</v>
      </c>
      <c r="O19" s="59">
        <v>43249</v>
      </c>
      <c r="P19" s="36">
        <v>43285</v>
      </c>
      <c r="Q19" s="37">
        <f>P19-O19</f>
        <v>36</v>
      </c>
      <c r="R19" s="38"/>
      <c r="S19" s="37"/>
      <c r="T19" s="37"/>
      <c r="U19" s="35"/>
      <c r="V19" s="35"/>
      <c r="W19" s="35"/>
      <c r="X19" s="35"/>
      <c r="Y19" s="35"/>
      <c r="Z19" s="35"/>
      <c r="AA19" s="35"/>
      <c r="AB19" s="35"/>
    </row>
    <row r="20" spans="1:28" s="42" customFormat="1" ht="12.75" customHeight="1">
      <c r="A20" s="56" t="s">
        <v>911</v>
      </c>
      <c r="B20" s="42" t="s">
        <v>495</v>
      </c>
      <c r="C20" s="98" t="s">
        <v>570</v>
      </c>
      <c r="D20" s="35" t="s">
        <v>776</v>
      </c>
      <c r="E20" s="35">
        <v>27</v>
      </c>
      <c r="F20" s="35">
        <v>4</v>
      </c>
      <c r="G20" s="97">
        <v>20</v>
      </c>
      <c r="H20" s="97"/>
      <c r="I20" s="96">
        <v>700</v>
      </c>
      <c r="J20" s="43" t="s">
        <v>757</v>
      </c>
      <c r="K20" s="44">
        <v>43140</v>
      </c>
      <c r="L20" s="37">
        <f>Table113[[#This Row],[Date plantation]]-Table113[[#This Row],[Date semis]]</f>
        <v>38</v>
      </c>
      <c r="M20" s="44">
        <v>43178</v>
      </c>
      <c r="N20" s="37">
        <f>O20-K20</f>
        <v>94</v>
      </c>
      <c r="O20" s="59">
        <v>43234</v>
      </c>
      <c r="P20" s="36">
        <v>43326</v>
      </c>
      <c r="Q20" s="37">
        <f>P20-O20</f>
        <v>92</v>
      </c>
      <c r="R20" s="38"/>
      <c r="S20" s="37"/>
      <c r="T20" s="37"/>
      <c r="U20" s="35"/>
      <c r="V20" s="35"/>
      <c r="W20" s="35"/>
      <c r="X20" s="35"/>
      <c r="Y20" s="35"/>
      <c r="Z20" s="35"/>
      <c r="AA20" s="35"/>
      <c r="AB20" s="35"/>
    </row>
    <row r="21" spans="1:28" s="42" customFormat="1" ht="12.75" customHeight="1">
      <c r="A21" s="56" t="s">
        <v>910</v>
      </c>
      <c r="B21" s="42" t="s">
        <v>909</v>
      </c>
      <c r="C21" s="98" t="s">
        <v>876</v>
      </c>
      <c r="D21" s="35" t="s">
        <v>803</v>
      </c>
      <c r="E21" s="35">
        <v>14</v>
      </c>
      <c r="F21" s="35">
        <v>7</v>
      </c>
      <c r="G21" s="97">
        <v>10</v>
      </c>
      <c r="H21" s="97"/>
      <c r="I21" s="96">
        <v>900</v>
      </c>
      <c r="J21" s="43" t="s">
        <v>757</v>
      </c>
      <c r="K21" s="44">
        <v>43140</v>
      </c>
      <c r="L21" s="37">
        <f>Table113[[#This Row],[Date plantation]]-Table113[[#This Row],[Date semis]]</f>
        <v>26</v>
      </c>
      <c r="M21" s="44">
        <v>43166</v>
      </c>
      <c r="N21" s="37">
        <f>O21-K21</f>
        <v>60</v>
      </c>
      <c r="O21" s="59">
        <v>43200</v>
      </c>
      <c r="P21" s="36">
        <v>43235</v>
      </c>
      <c r="Q21" s="37">
        <f>P21-O21</f>
        <v>35</v>
      </c>
      <c r="R21" s="38"/>
      <c r="S21" s="37"/>
      <c r="T21" s="37"/>
      <c r="U21" s="35"/>
      <c r="V21" s="35"/>
      <c r="W21" s="35"/>
      <c r="X21" s="35"/>
      <c r="Y21" s="35"/>
      <c r="Z21" s="35"/>
      <c r="AA21" s="35"/>
      <c r="AB21" s="35"/>
    </row>
    <row r="22" spans="1:28" s="42" customFormat="1" ht="12.75" customHeight="1">
      <c r="A22" s="56" t="s">
        <v>908</v>
      </c>
      <c r="B22" s="42" t="s">
        <v>490</v>
      </c>
      <c r="C22" s="98" t="s">
        <v>907</v>
      </c>
      <c r="D22" s="35" t="s">
        <v>764</v>
      </c>
      <c r="E22" s="35">
        <v>36</v>
      </c>
      <c r="F22" s="35">
        <v>4</v>
      </c>
      <c r="G22" s="97">
        <v>30</v>
      </c>
      <c r="H22" s="97"/>
      <c r="I22" s="96">
        <v>600</v>
      </c>
      <c r="J22" s="43" t="s">
        <v>757</v>
      </c>
      <c r="K22" s="44">
        <v>43157</v>
      </c>
      <c r="L22" s="37">
        <f>Table113[[#This Row],[Date plantation]]-Table113[[#This Row],[Date semis]]</f>
        <v>25</v>
      </c>
      <c r="M22" s="44">
        <v>43182</v>
      </c>
      <c r="N22" s="37">
        <f>O22-K22</f>
        <v>74</v>
      </c>
      <c r="O22" s="59">
        <v>43231</v>
      </c>
      <c r="P22" s="36">
        <v>43266</v>
      </c>
      <c r="Q22" s="37">
        <f>P22-O22</f>
        <v>35</v>
      </c>
      <c r="R22" s="38"/>
      <c r="S22" s="37"/>
      <c r="T22" s="37"/>
      <c r="U22" s="35"/>
      <c r="V22" s="35"/>
      <c r="W22" s="35"/>
      <c r="X22" s="35"/>
      <c r="Y22" s="35"/>
      <c r="Z22" s="35"/>
      <c r="AA22" s="35"/>
      <c r="AB22" s="35"/>
    </row>
    <row r="23" spans="1:28" s="42" customFormat="1" ht="12.75" customHeight="1">
      <c r="A23" s="56" t="s">
        <v>906</v>
      </c>
      <c r="B23" s="99" t="s">
        <v>905</v>
      </c>
      <c r="C23" s="98" t="s">
        <v>583</v>
      </c>
      <c r="D23" s="35" t="s">
        <v>764</v>
      </c>
      <c r="E23" s="35">
        <v>27</v>
      </c>
      <c r="F23" s="35">
        <v>7</v>
      </c>
      <c r="G23" s="97">
        <v>10</v>
      </c>
      <c r="H23" s="97"/>
      <c r="I23" s="96">
        <v>1800</v>
      </c>
      <c r="J23" s="43" t="s">
        <v>757</v>
      </c>
      <c r="K23" s="44">
        <v>43157</v>
      </c>
      <c r="L23" s="37">
        <f>Table113[[#This Row],[Date plantation]]-Table113[[#This Row],[Date semis]]</f>
        <v>21</v>
      </c>
      <c r="M23" s="44">
        <v>43178</v>
      </c>
      <c r="N23" s="37">
        <f>O23-K23</f>
        <v>63</v>
      </c>
      <c r="O23" s="59">
        <v>43220</v>
      </c>
      <c r="P23" s="36">
        <v>43244</v>
      </c>
      <c r="Q23" s="37">
        <f>P23-O23</f>
        <v>24</v>
      </c>
      <c r="R23" s="38"/>
      <c r="S23" s="37"/>
      <c r="T23" s="37"/>
      <c r="U23" s="35"/>
      <c r="V23" s="35"/>
      <c r="W23" s="35"/>
      <c r="X23" s="35"/>
      <c r="Y23" s="35"/>
      <c r="Z23" s="35"/>
      <c r="AA23" s="35"/>
      <c r="AB23" s="35"/>
    </row>
    <row r="24" spans="1:28" s="42" customFormat="1" ht="12.75" customHeight="1">
      <c r="A24" s="56" t="s">
        <v>904</v>
      </c>
      <c r="B24" s="99" t="s">
        <v>18</v>
      </c>
      <c r="C24" s="98" t="s">
        <v>903</v>
      </c>
      <c r="D24" s="35" t="s">
        <v>902</v>
      </c>
      <c r="E24" s="35">
        <v>27</v>
      </c>
      <c r="F24" s="35">
        <v>1</v>
      </c>
      <c r="G24" s="97">
        <v>50</v>
      </c>
      <c r="H24" s="97"/>
      <c r="I24" s="96">
        <v>100</v>
      </c>
      <c r="J24" s="43" t="s">
        <v>757</v>
      </c>
      <c r="K24" s="44">
        <v>43160</v>
      </c>
      <c r="L24" s="37">
        <f>Table113[[#This Row],[Date plantation]]-Table113[[#This Row],[Date semis]]</f>
        <v>85</v>
      </c>
      <c r="M24" s="44">
        <v>43245</v>
      </c>
      <c r="N24" s="37">
        <f>O24-K24</f>
        <v>141</v>
      </c>
      <c r="O24" s="59">
        <v>43301</v>
      </c>
      <c r="P24" s="36">
        <v>43424</v>
      </c>
      <c r="Q24" s="37">
        <f>P24-O24</f>
        <v>123</v>
      </c>
      <c r="R24" s="38"/>
      <c r="S24" s="37"/>
      <c r="T24" s="37"/>
      <c r="U24" s="35"/>
      <c r="V24" s="35"/>
      <c r="W24" s="35"/>
      <c r="X24" s="35"/>
      <c r="Y24" s="35"/>
      <c r="Z24" s="35"/>
      <c r="AA24" s="35"/>
      <c r="AB24" s="35"/>
    </row>
    <row r="25" spans="1:28" s="42" customFormat="1" ht="12.75" customHeight="1">
      <c r="A25" s="56" t="s">
        <v>901</v>
      </c>
      <c r="B25" s="99" t="s">
        <v>355</v>
      </c>
      <c r="C25" s="98" t="s">
        <v>900</v>
      </c>
      <c r="D25" s="35" t="s">
        <v>899</v>
      </c>
      <c r="E25" s="35">
        <v>18</v>
      </c>
      <c r="F25" s="35">
        <v>1</v>
      </c>
      <c r="G25" s="97">
        <v>50</v>
      </c>
      <c r="H25" s="97"/>
      <c r="I25" s="96">
        <v>100</v>
      </c>
      <c r="J25" s="43" t="s">
        <v>757</v>
      </c>
      <c r="K25" s="44">
        <v>43160</v>
      </c>
      <c r="L25" s="37">
        <f>Table113[[#This Row],[Date plantation]]-Table113[[#This Row],[Date semis]]</f>
        <v>85</v>
      </c>
      <c r="M25" s="44">
        <v>43245</v>
      </c>
      <c r="N25" s="37">
        <f>O25-K25</f>
        <v>141</v>
      </c>
      <c r="O25" s="59">
        <v>43301</v>
      </c>
      <c r="P25" s="36">
        <v>43424</v>
      </c>
      <c r="Q25" s="37">
        <f>P25-O25</f>
        <v>123</v>
      </c>
      <c r="R25" s="38"/>
      <c r="S25" s="37"/>
      <c r="T25" s="37"/>
      <c r="U25" s="35"/>
      <c r="V25" s="35"/>
      <c r="W25" s="35"/>
      <c r="X25" s="35"/>
      <c r="Y25" s="35"/>
      <c r="Z25" s="35"/>
      <c r="AA25" s="35"/>
      <c r="AB25" s="35"/>
    </row>
    <row r="26" spans="1:28" s="42" customFormat="1" ht="12.75" customHeight="1">
      <c r="A26" s="56" t="s">
        <v>898</v>
      </c>
      <c r="B26" s="99" t="s">
        <v>492</v>
      </c>
      <c r="C26" s="98" t="s">
        <v>824</v>
      </c>
      <c r="D26" s="35" t="s">
        <v>764</v>
      </c>
      <c r="E26" s="35">
        <v>18</v>
      </c>
      <c r="F26" s="35">
        <v>7</v>
      </c>
      <c r="G26" s="97"/>
      <c r="H26" s="97">
        <v>20</v>
      </c>
      <c r="I26" s="96"/>
      <c r="J26" s="43" t="s">
        <v>2</v>
      </c>
      <c r="K26" s="44">
        <v>43163</v>
      </c>
      <c r="L26" s="37">
        <f>Table113[[#This Row],[Date plantation]]-Table113[[#This Row],[Date semis]]</f>
        <v>0</v>
      </c>
      <c r="M26" s="44">
        <v>43163</v>
      </c>
      <c r="N26" s="37">
        <f>O26-K26</f>
        <v>96</v>
      </c>
      <c r="O26" s="65">
        <v>43259</v>
      </c>
      <c r="P26" s="36">
        <v>43283</v>
      </c>
      <c r="Q26" s="37">
        <f>P26-O26</f>
        <v>24</v>
      </c>
      <c r="R26" s="38"/>
      <c r="S26" s="37"/>
      <c r="T26" s="37"/>
      <c r="U26" s="35"/>
      <c r="V26" s="35"/>
      <c r="W26" s="35"/>
      <c r="X26" s="35"/>
      <c r="Y26" s="35"/>
      <c r="Z26" s="35"/>
      <c r="AA26" s="35"/>
      <c r="AB26" s="35"/>
    </row>
    <row r="27" spans="1:28" s="42" customFormat="1" ht="12.75" customHeight="1">
      <c r="A27" s="56" t="s">
        <v>897</v>
      </c>
      <c r="B27" s="99" t="s">
        <v>366</v>
      </c>
      <c r="C27" s="98" t="s">
        <v>894</v>
      </c>
      <c r="D27" s="35" t="s">
        <v>764</v>
      </c>
      <c r="E27" s="35">
        <v>18</v>
      </c>
      <c r="F27" s="35">
        <v>12</v>
      </c>
      <c r="G27" s="97"/>
      <c r="H27" s="97">
        <v>30</v>
      </c>
      <c r="I27" s="96"/>
      <c r="J27" s="43" t="s">
        <v>2</v>
      </c>
      <c r="K27" s="44">
        <v>43163</v>
      </c>
      <c r="L27" s="37">
        <f>Table113[[#This Row],[Date plantation]]-Table113[[#This Row],[Date semis]]</f>
        <v>0</v>
      </c>
      <c r="M27" s="44">
        <v>43163</v>
      </c>
      <c r="N27" s="37">
        <f>O27-K27</f>
        <v>36</v>
      </c>
      <c r="O27" s="65">
        <v>43199</v>
      </c>
      <c r="P27" s="36">
        <v>43223</v>
      </c>
      <c r="Q27" s="37">
        <f>P27-O27</f>
        <v>24</v>
      </c>
      <c r="R27" s="38"/>
      <c r="S27" s="37"/>
      <c r="T27" s="37"/>
      <c r="U27" s="35"/>
      <c r="V27" s="35"/>
      <c r="W27" s="35"/>
      <c r="X27" s="35"/>
      <c r="Y27" s="35"/>
      <c r="Z27" s="35"/>
      <c r="AA27" s="35"/>
      <c r="AB27" s="35"/>
    </row>
    <row r="28" spans="1:28" s="42" customFormat="1" ht="12.75" customHeight="1">
      <c r="A28" s="56" t="s">
        <v>825</v>
      </c>
      <c r="B28" s="99" t="s">
        <v>896</v>
      </c>
      <c r="C28" s="98" t="s">
        <v>562</v>
      </c>
      <c r="D28" s="35" t="s">
        <v>764</v>
      </c>
      <c r="E28" s="35">
        <v>45</v>
      </c>
      <c r="F28" s="35"/>
      <c r="G28" s="97"/>
      <c r="H28" s="97"/>
      <c r="I28" s="96">
        <v>1000</v>
      </c>
      <c r="J28" s="43" t="s">
        <v>757</v>
      </c>
      <c r="K28" s="44">
        <v>43165</v>
      </c>
      <c r="L28" s="37">
        <f>Table113[[#This Row],[Date plantation]]-Table113[[#This Row],[Date semis]]</f>
        <v>13</v>
      </c>
      <c r="M28" s="44">
        <v>43178</v>
      </c>
      <c r="N28" s="37">
        <f>O28-K28</f>
        <v>69</v>
      </c>
      <c r="O28" s="65">
        <v>43234</v>
      </c>
      <c r="P28" s="36">
        <v>43264</v>
      </c>
      <c r="Q28" s="37">
        <f>P28-O28</f>
        <v>30</v>
      </c>
      <c r="R28" s="38"/>
      <c r="S28" s="37"/>
      <c r="T28" s="37"/>
      <c r="U28" s="35"/>
      <c r="V28" s="35"/>
      <c r="W28" s="35"/>
      <c r="X28" s="35"/>
      <c r="Y28" s="35"/>
      <c r="Z28" s="35"/>
      <c r="AA28" s="35"/>
      <c r="AB28" s="35"/>
    </row>
    <row r="29" spans="1:28" s="42" customFormat="1" ht="12.75" customHeight="1">
      <c r="A29" s="56" t="s">
        <v>895</v>
      </c>
      <c r="B29" s="99" t="s">
        <v>574</v>
      </c>
      <c r="C29" s="98" t="s">
        <v>894</v>
      </c>
      <c r="D29" s="35" t="s">
        <v>764</v>
      </c>
      <c r="E29" s="35">
        <v>18</v>
      </c>
      <c r="F29" s="35">
        <v>12</v>
      </c>
      <c r="G29" s="97"/>
      <c r="H29" s="97">
        <v>30</v>
      </c>
      <c r="I29" s="96"/>
      <c r="J29" s="43" t="s">
        <v>2</v>
      </c>
      <c r="K29" s="44">
        <v>43167</v>
      </c>
      <c r="L29" s="37">
        <f>Table113[[#This Row],[Date plantation]]-Table113[[#This Row],[Date semis]]</f>
        <v>0</v>
      </c>
      <c r="M29" s="44">
        <v>43167</v>
      </c>
      <c r="N29" s="37">
        <f>O29-K29</f>
        <v>34</v>
      </c>
      <c r="O29" s="65">
        <v>43201</v>
      </c>
      <c r="P29" s="36">
        <v>43223</v>
      </c>
      <c r="Q29" s="37">
        <f>P29-O29</f>
        <v>22</v>
      </c>
      <c r="R29" s="38"/>
      <c r="S29" s="37"/>
      <c r="T29" s="37"/>
      <c r="U29" s="35"/>
      <c r="V29" s="35"/>
      <c r="W29" s="35"/>
      <c r="X29" s="35"/>
      <c r="Y29" s="35"/>
      <c r="Z29" s="35"/>
      <c r="AA29" s="35"/>
      <c r="AB29" s="35"/>
    </row>
    <row r="30" spans="1:28" s="42" customFormat="1" ht="12.75" customHeight="1">
      <c r="A30" s="56" t="s">
        <v>893</v>
      </c>
      <c r="B30" s="99" t="s">
        <v>503</v>
      </c>
      <c r="C30" s="98" t="s">
        <v>583</v>
      </c>
      <c r="D30" s="35" t="s">
        <v>764</v>
      </c>
      <c r="E30" s="35">
        <v>18</v>
      </c>
      <c r="F30" s="35">
        <v>1</v>
      </c>
      <c r="G30" s="97">
        <v>80</v>
      </c>
      <c r="H30" s="97"/>
      <c r="I30" s="96">
        <v>800</v>
      </c>
      <c r="J30" s="43" t="s">
        <v>757</v>
      </c>
      <c r="K30" s="44">
        <v>43168</v>
      </c>
      <c r="L30" s="37">
        <f>Table113[[#This Row],[Date plantation]]-Table113[[#This Row],[Date semis]]</f>
        <v>19</v>
      </c>
      <c r="M30" s="44">
        <v>43187</v>
      </c>
      <c r="N30" s="37">
        <f>O30-K30</f>
        <v>52</v>
      </c>
      <c r="O30" s="65">
        <v>43220</v>
      </c>
      <c r="P30" s="36">
        <v>43240</v>
      </c>
      <c r="Q30" s="37">
        <f>P30-O30</f>
        <v>20</v>
      </c>
      <c r="R30" s="38"/>
      <c r="S30" s="37"/>
      <c r="T30" s="37"/>
      <c r="U30" s="35"/>
      <c r="V30" s="35"/>
      <c r="W30" s="35"/>
      <c r="X30" s="35"/>
      <c r="Y30" s="35"/>
      <c r="Z30" s="35"/>
      <c r="AA30" s="35"/>
      <c r="AB30" s="35"/>
    </row>
    <row r="31" spans="1:28" s="42" customFormat="1" ht="12.75" customHeight="1">
      <c r="A31" s="56" t="s">
        <v>892</v>
      </c>
      <c r="B31" s="99" t="s">
        <v>559</v>
      </c>
      <c r="C31" s="98" t="s">
        <v>891</v>
      </c>
      <c r="D31" s="35" t="s">
        <v>888</v>
      </c>
      <c r="E31" s="35">
        <v>108</v>
      </c>
      <c r="F31" s="35">
        <v>1</v>
      </c>
      <c r="G31" s="97">
        <v>80</v>
      </c>
      <c r="H31" s="97"/>
      <c r="I31" s="96">
        <v>300</v>
      </c>
      <c r="J31" s="43" t="s">
        <v>757</v>
      </c>
      <c r="K31" s="44">
        <v>43171</v>
      </c>
      <c r="L31" s="37">
        <f>Table113[[#This Row],[Date plantation]]-Table113[[#This Row],[Date semis]]</f>
        <v>72</v>
      </c>
      <c r="M31" s="44">
        <v>43243</v>
      </c>
      <c r="N31" s="37">
        <f>O31-K31</f>
        <v>137</v>
      </c>
      <c r="O31" s="65">
        <v>43308</v>
      </c>
      <c r="P31" s="36">
        <v>43374</v>
      </c>
      <c r="Q31" s="37">
        <f>P31-O31</f>
        <v>66</v>
      </c>
      <c r="R31" s="38"/>
      <c r="S31" s="37"/>
      <c r="T31" s="37"/>
      <c r="U31" s="35"/>
      <c r="V31" s="35"/>
      <c r="W31" s="35"/>
      <c r="X31" s="35"/>
      <c r="Y31" s="35"/>
      <c r="Z31" s="35"/>
      <c r="AA31" s="35"/>
      <c r="AB31" s="35"/>
    </row>
    <row r="32" spans="1:28" s="42" customFormat="1" ht="12.75" customHeight="1">
      <c r="A32" s="56" t="s">
        <v>890</v>
      </c>
      <c r="B32" s="99" t="s">
        <v>889</v>
      </c>
      <c r="C32" s="98" t="s">
        <v>572</v>
      </c>
      <c r="D32" s="35" t="s">
        <v>888</v>
      </c>
      <c r="E32" s="35">
        <v>18</v>
      </c>
      <c r="F32" s="35">
        <v>1</v>
      </c>
      <c r="G32" s="97">
        <v>80</v>
      </c>
      <c r="H32" s="97"/>
      <c r="I32" s="96">
        <v>100</v>
      </c>
      <c r="J32" s="43" t="s">
        <v>757</v>
      </c>
      <c r="K32" s="44">
        <v>43171</v>
      </c>
      <c r="L32" s="37">
        <f>Table113[[#This Row],[Date plantation]]-Table113[[#This Row],[Date semis]]</f>
        <v>72</v>
      </c>
      <c r="M32" s="44">
        <v>43243</v>
      </c>
      <c r="N32" s="37">
        <f>O32-K32</f>
        <v>137</v>
      </c>
      <c r="O32" s="65">
        <v>43308</v>
      </c>
      <c r="P32" s="36">
        <v>43374</v>
      </c>
      <c r="Q32" s="37">
        <f>P32-O32</f>
        <v>66</v>
      </c>
      <c r="R32" s="38"/>
      <c r="S32" s="37"/>
      <c r="T32" s="37"/>
      <c r="U32" s="35"/>
      <c r="V32" s="35"/>
      <c r="W32" s="35"/>
      <c r="X32" s="35"/>
      <c r="Y32" s="35"/>
      <c r="Z32" s="35"/>
      <c r="AA32" s="35"/>
      <c r="AB32" s="35"/>
    </row>
    <row r="33" spans="1:28" s="42" customFormat="1" ht="12.75" customHeight="1">
      <c r="A33" s="56" t="s">
        <v>887</v>
      </c>
      <c r="B33" s="99" t="s">
        <v>616</v>
      </c>
      <c r="C33" s="98" t="s">
        <v>886</v>
      </c>
      <c r="D33" s="35" t="s">
        <v>885</v>
      </c>
      <c r="E33" s="35">
        <v>18</v>
      </c>
      <c r="F33" s="35">
        <v>1</v>
      </c>
      <c r="G33" s="97">
        <v>80</v>
      </c>
      <c r="H33" s="97"/>
      <c r="I33" s="96">
        <v>100</v>
      </c>
      <c r="J33" s="43" t="s">
        <v>757</v>
      </c>
      <c r="K33" s="44">
        <v>43171</v>
      </c>
      <c r="L33" s="37">
        <f>Table113[[#This Row],[Date plantation]]-Table113[[#This Row],[Date semis]]</f>
        <v>73</v>
      </c>
      <c r="M33" s="44">
        <v>43244</v>
      </c>
      <c r="N33" s="37">
        <f>O33-K33</f>
        <v>154</v>
      </c>
      <c r="O33" s="65">
        <v>43325</v>
      </c>
      <c r="P33" s="36">
        <v>43374</v>
      </c>
      <c r="Q33" s="37">
        <f>P33-O33</f>
        <v>49</v>
      </c>
      <c r="R33" s="38"/>
      <c r="S33" s="37"/>
      <c r="T33" s="37"/>
      <c r="U33" s="35"/>
      <c r="V33" s="35"/>
      <c r="W33" s="35"/>
      <c r="X33" s="35"/>
      <c r="Y33" s="35"/>
      <c r="Z33" s="35"/>
      <c r="AA33" s="35"/>
      <c r="AB33" s="35"/>
    </row>
    <row r="34" spans="1:28" s="42" customFormat="1" ht="12.75" customHeight="1">
      <c r="A34" s="56" t="s">
        <v>884</v>
      </c>
      <c r="B34" s="99" t="s">
        <v>883</v>
      </c>
      <c r="C34" s="98" t="s">
        <v>882</v>
      </c>
      <c r="D34" s="35" t="s">
        <v>820</v>
      </c>
      <c r="E34" s="35">
        <v>18</v>
      </c>
      <c r="F34" s="35">
        <v>1</v>
      </c>
      <c r="G34" s="97">
        <v>80</v>
      </c>
      <c r="H34" s="97"/>
      <c r="I34" s="96">
        <v>100</v>
      </c>
      <c r="J34" s="43" t="s">
        <v>757</v>
      </c>
      <c r="K34" s="44">
        <v>43171</v>
      </c>
      <c r="L34" s="37">
        <f>Table113[[#This Row],[Date plantation]]-Table113[[#This Row],[Date semis]]</f>
        <v>72</v>
      </c>
      <c r="M34" s="44">
        <v>43243</v>
      </c>
      <c r="N34" s="37">
        <f>O34-K34</f>
        <v>137</v>
      </c>
      <c r="O34" s="65">
        <v>43308</v>
      </c>
      <c r="P34" s="36">
        <v>43374</v>
      </c>
      <c r="Q34" s="37">
        <f>P34-O34</f>
        <v>66</v>
      </c>
      <c r="R34" s="38"/>
      <c r="S34" s="37"/>
      <c r="T34" s="37"/>
      <c r="U34" s="35"/>
      <c r="V34" s="35"/>
      <c r="W34" s="35"/>
      <c r="X34" s="35"/>
      <c r="Y34" s="35"/>
      <c r="Z34" s="35"/>
      <c r="AA34" s="35"/>
      <c r="AB34" s="35"/>
    </row>
    <row r="35" spans="1:28" s="42" customFormat="1" ht="12.75" customHeight="1">
      <c r="A35" s="56" t="s">
        <v>881</v>
      </c>
      <c r="B35" s="99" t="s">
        <v>523</v>
      </c>
      <c r="C35" s="98" t="s">
        <v>824</v>
      </c>
      <c r="D35" s="35" t="s">
        <v>764</v>
      </c>
      <c r="E35" s="35">
        <v>18</v>
      </c>
      <c r="F35" s="35">
        <v>7</v>
      </c>
      <c r="G35" s="97"/>
      <c r="H35" s="97">
        <v>20</v>
      </c>
      <c r="I35" s="96"/>
      <c r="J35" s="43" t="s">
        <v>2</v>
      </c>
      <c r="K35" s="44">
        <v>43173</v>
      </c>
      <c r="L35" s="37">
        <f>Table113[[#This Row],[Date plantation]]-Table113[[#This Row],[Date semis]]</f>
        <v>0</v>
      </c>
      <c r="M35" s="44">
        <v>43173</v>
      </c>
      <c r="N35" s="37">
        <f>O35-K35</f>
        <v>93</v>
      </c>
      <c r="O35" s="65">
        <v>43266</v>
      </c>
      <c r="P35" s="36">
        <v>43301</v>
      </c>
      <c r="Q35" s="37">
        <f>P35-O35</f>
        <v>35</v>
      </c>
      <c r="R35" s="38"/>
      <c r="S35" s="37"/>
      <c r="T35" s="37"/>
      <c r="U35" s="35"/>
      <c r="V35" s="35"/>
      <c r="W35" s="35"/>
      <c r="X35" s="35"/>
      <c r="Y35" s="35"/>
      <c r="Z35" s="35"/>
      <c r="AA35" s="35"/>
      <c r="AB35" s="35"/>
    </row>
    <row r="36" spans="1:28" s="42" customFormat="1" ht="12.75" customHeight="1">
      <c r="A36" s="56" t="s">
        <v>880</v>
      </c>
      <c r="B36" s="99" t="s">
        <v>879</v>
      </c>
      <c r="C36" s="98" t="s">
        <v>876</v>
      </c>
      <c r="D36" s="35" t="s">
        <v>803</v>
      </c>
      <c r="E36" s="35">
        <v>27</v>
      </c>
      <c r="F36" s="35">
        <v>7</v>
      </c>
      <c r="G36" s="97">
        <v>10</v>
      </c>
      <c r="H36" s="97"/>
      <c r="I36" s="96">
        <v>800</v>
      </c>
      <c r="J36" s="43" t="s">
        <v>757</v>
      </c>
      <c r="K36" s="44">
        <v>43174</v>
      </c>
      <c r="L36" s="37">
        <f>Table113[[#This Row],[Date plantation]]-Table113[[#This Row],[Date semis]]</f>
        <v>18</v>
      </c>
      <c r="M36" s="44">
        <v>43192</v>
      </c>
      <c r="N36" s="37">
        <f>O36-K36</f>
        <v>46</v>
      </c>
      <c r="O36" s="65">
        <v>43220</v>
      </c>
      <c r="P36" s="36">
        <v>43252</v>
      </c>
      <c r="Q36" s="37">
        <f>P36-O36</f>
        <v>32</v>
      </c>
      <c r="R36" s="38"/>
      <c r="S36" s="37"/>
      <c r="T36" s="37"/>
      <c r="U36" s="35"/>
      <c r="V36" s="35"/>
      <c r="W36" s="35"/>
      <c r="X36" s="35"/>
      <c r="Y36" s="35"/>
      <c r="Z36" s="35"/>
      <c r="AA36" s="35"/>
      <c r="AB36" s="35"/>
    </row>
    <row r="37" spans="1:28" s="42" customFormat="1" ht="12.75" customHeight="1">
      <c r="A37" s="56" t="s">
        <v>878</v>
      </c>
      <c r="B37" s="99" t="s">
        <v>877</v>
      </c>
      <c r="C37" s="98" t="s">
        <v>876</v>
      </c>
      <c r="D37" s="35" t="s">
        <v>803</v>
      </c>
      <c r="E37" s="35">
        <v>9</v>
      </c>
      <c r="F37" s="35">
        <v>7</v>
      </c>
      <c r="G37" s="97">
        <v>10</v>
      </c>
      <c r="H37" s="97"/>
      <c r="I37" s="96">
        <v>800</v>
      </c>
      <c r="J37" s="43" t="s">
        <v>757</v>
      </c>
      <c r="K37" s="44">
        <v>43181</v>
      </c>
      <c r="L37" s="37">
        <f>Table113[[#This Row],[Date plantation]]-Table113[[#This Row],[Date semis]]</f>
        <v>15</v>
      </c>
      <c r="M37" s="44">
        <v>43196</v>
      </c>
      <c r="N37" s="37">
        <f>O37-K37</f>
        <v>41</v>
      </c>
      <c r="O37" s="65">
        <v>43222</v>
      </c>
      <c r="P37" s="36">
        <v>43245</v>
      </c>
      <c r="Q37" s="37">
        <f>P37-O37</f>
        <v>23</v>
      </c>
      <c r="R37" s="38"/>
      <c r="S37" s="37"/>
      <c r="T37" s="37"/>
      <c r="U37" s="35"/>
      <c r="V37" s="35"/>
      <c r="W37" s="35"/>
      <c r="X37" s="35"/>
      <c r="Y37" s="35"/>
      <c r="Z37" s="35"/>
      <c r="AA37" s="35"/>
      <c r="AB37" s="35"/>
    </row>
    <row r="38" spans="1:28" s="42" customFormat="1" ht="12.75" customHeight="1">
      <c r="A38" s="56" t="s">
        <v>875</v>
      </c>
      <c r="B38" s="99" t="s">
        <v>526</v>
      </c>
      <c r="C38" s="98" t="s">
        <v>583</v>
      </c>
      <c r="D38" s="35" t="s">
        <v>764</v>
      </c>
      <c r="E38" s="35">
        <v>18</v>
      </c>
      <c r="F38" s="35">
        <v>7</v>
      </c>
      <c r="G38" s="97">
        <v>10</v>
      </c>
      <c r="H38" s="97"/>
      <c r="I38" s="96">
        <v>800</v>
      </c>
      <c r="J38" s="43" t="s">
        <v>757</v>
      </c>
      <c r="K38" s="44">
        <v>43181</v>
      </c>
      <c r="L38" s="37">
        <f>Table113[[#This Row],[Date plantation]]-Table113[[#This Row],[Date semis]]</f>
        <v>15</v>
      </c>
      <c r="M38" s="44">
        <v>43196</v>
      </c>
      <c r="N38" s="37">
        <f>O38-K38</f>
        <v>39</v>
      </c>
      <c r="O38" s="65">
        <v>43220</v>
      </c>
      <c r="P38" s="36">
        <v>43249</v>
      </c>
      <c r="Q38" s="37">
        <f>P38-O38</f>
        <v>29</v>
      </c>
      <c r="R38" s="38"/>
      <c r="S38" s="37"/>
      <c r="T38" s="37"/>
      <c r="U38" s="35"/>
      <c r="V38" s="35"/>
      <c r="W38" s="35"/>
      <c r="X38" s="35"/>
      <c r="Y38" s="35"/>
      <c r="Z38" s="35"/>
      <c r="AA38" s="35"/>
      <c r="AB38" s="35"/>
    </row>
    <row r="39" spans="1:28" s="42" customFormat="1" ht="12.75" customHeight="1">
      <c r="A39" s="56" t="s">
        <v>874</v>
      </c>
      <c r="B39" s="99" t="s">
        <v>680</v>
      </c>
      <c r="C39" s="98" t="s">
        <v>873</v>
      </c>
      <c r="D39" s="35" t="s">
        <v>872</v>
      </c>
      <c r="E39" s="35">
        <v>81</v>
      </c>
      <c r="F39" s="35">
        <v>3</v>
      </c>
      <c r="G39" s="97">
        <v>30</v>
      </c>
      <c r="H39" s="97"/>
      <c r="I39" s="96">
        <v>30000</v>
      </c>
      <c r="J39" s="43" t="s">
        <v>2</v>
      </c>
      <c r="K39" s="44">
        <v>43182</v>
      </c>
      <c r="L39" s="37">
        <f>Table113[[#This Row],[Date plantation]]-Table113[[#This Row],[Date semis]]</f>
        <v>0</v>
      </c>
      <c r="M39" s="44">
        <v>43182</v>
      </c>
      <c r="N39" s="37">
        <f>O39-K39</f>
        <v>82</v>
      </c>
      <c r="O39" s="65">
        <v>43264</v>
      </c>
      <c r="P39" s="36">
        <v>43319</v>
      </c>
      <c r="Q39" s="37">
        <f>P39-O39</f>
        <v>55</v>
      </c>
      <c r="R39" s="38"/>
      <c r="S39" s="37"/>
      <c r="T39" s="37"/>
      <c r="U39" s="35"/>
      <c r="V39" s="35"/>
      <c r="W39" s="35"/>
      <c r="X39" s="35"/>
      <c r="Y39" s="35"/>
      <c r="Z39" s="35"/>
      <c r="AA39" s="35"/>
      <c r="AB39" s="35"/>
    </row>
    <row r="40" spans="1:28" s="42" customFormat="1" ht="12.75" customHeight="1">
      <c r="A40" s="56" t="s">
        <v>871</v>
      </c>
      <c r="B40" s="99" t="s">
        <v>524</v>
      </c>
      <c r="C40" s="98" t="s">
        <v>870</v>
      </c>
      <c r="D40" s="35" t="s">
        <v>764</v>
      </c>
      <c r="E40" s="35">
        <v>36</v>
      </c>
      <c r="F40" s="35"/>
      <c r="G40" s="97"/>
      <c r="H40" s="97">
        <v>30</v>
      </c>
      <c r="I40" s="96"/>
      <c r="J40" s="43" t="s">
        <v>2</v>
      </c>
      <c r="K40" s="44">
        <v>43182</v>
      </c>
      <c r="L40" s="37">
        <f>Table113[[#This Row],[Date plantation]]-Table113[[#This Row],[Date semis]]</f>
        <v>0</v>
      </c>
      <c r="M40" s="44">
        <v>43182</v>
      </c>
      <c r="N40" s="37">
        <f>O40-K40</f>
        <v>34</v>
      </c>
      <c r="O40" s="65">
        <v>43216</v>
      </c>
      <c r="P40" s="36">
        <v>43231</v>
      </c>
      <c r="Q40" s="37">
        <f>P40-O40</f>
        <v>15</v>
      </c>
      <c r="R40" s="38"/>
      <c r="S40" s="37"/>
      <c r="T40" s="37"/>
      <c r="U40" s="35"/>
      <c r="V40" s="35"/>
      <c r="W40" s="35"/>
      <c r="X40" s="35"/>
      <c r="Y40" s="35"/>
      <c r="Z40" s="35"/>
      <c r="AA40" s="35"/>
      <c r="AB40" s="35"/>
    </row>
    <row r="41" spans="1:28" s="42" customFormat="1" ht="12.75" customHeight="1">
      <c r="A41" s="56" t="s">
        <v>869</v>
      </c>
      <c r="B41" s="99" t="s">
        <v>544</v>
      </c>
      <c r="C41" s="98" t="s">
        <v>761</v>
      </c>
      <c r="D41" s="35" t="s">
        <v>764</v>
      </c>
      <c r="E41" s="35">
        <v>18</v>
      </c>
      <c r="F41" s="35">
        <v>7</v>
      </c>
      <c r="G41" s="97">
        <v>10</v>
      </c>
      <c r="H41" s="97"/>
      <c r="I41" s="96">
        <v>2000</v>
      </c>
      <c r="J41" s="43" t="s">
        <v>757</v>
      </c>
      <c r="K41" s="44">
        <v>43187</v>
      </c>
      <c r="L41" s="37">
        <f>Table113[[#This Row],[Date plantation]]-Table113[[#This Row],[Date semis]]</f>
        <v>19</v>
      </c>
      <c r="M41" s="44">
        <v>43206</v>
      </c>
      <c r="N41" s="37">
        <f>O41-K41</f>
        <v>40</v>
      </c>
      <c r="O41" s="65">
        <v>43227</v>
      </c>
      <c r="P41" s="36">
        <v>43257</v>
      </c>
      <c r="Q41" s="37">
        <f>P41-O41</f>
        <v>30</v>
      </c>
      <c r="R41" s="38"/>
      <c r="S41" s="37"/>
      <c r="T41" s="37"/>
      <c r="U41" s="35"/>
      <c r="V41" s="35"/>
      <c r="W41" s="35"/>
      <c r="X41" s="35"/>
      <c r="Y41" s="35"/>
      <c r="Z41" s="35"/>
      <c r="AA41" s="35"/>
      <c r="AB41" s="35"/>
    </row>
    <row r="42" spans="1:28" s="42" customFormat="1" ht="12.75" customHeight="1">
      <c r="A42" s="56" t="s">
        <v>868</v>
      </c>
      <c r="B42" s="99" t="s">
        <v>545</v>
      </c>
      <c r="C42" s="98" t="s">
        <v>761</v>
      </c>
      <c r="D42" s="35" t="s">
        <v>764</v>
      </c>
      <c r="E42" s="35">
        <v>18</v>
      </c>
      <c r="F42" s="35">
        <v>7</v>
      </c>
      <c r="G42" s="97">
        <v>10</v>
      </c>
      <c r="H42" s="97"/>
      <c r="I42" s="96">
        <v>1300</v>
      </c>
      <c r="J42" s="43" t="s">
        <v>757</v>
      </c>
      <c r="K42" s="44">
        <v>43199</v>
      </c>
      <c r="L42" s="37">
        <f>Table113[[#This Row],[Date plantation]]-Table113[[#This Row],[Date semis]]</f>
        <v>16</v>
      </c>
      <c r="M42" s="44">
        <v>43215</v>
      </c>
      <c r="N42" s="37">
        <f>O42-K42</f>
        <v>32</v>
      </c>
      <c r="O42" s="65">
        <v>43231</v>
      </c>
      <c r="P42" s="36">
        <v>43257</v>
      </c>
      <c r="Q42" s="37">
        <f>P42-O42</f>
        <v>26</v>
      </c>
      <c r="R42" s="38"/>
      <c r="S42" s="37"/>
      <c r="T42" s="37"/>
      <c r="U42" s="35"/>
      <c r="V42" s="35"/>
      <c r="W42" s="35"/>
      <c r="X42" s="35"/>
      <c r="Y42" s="35"/>
      <c r="Z42" s="35"/>
      <c r="AA42" s="35"/>
      <c r="AB42" s="35"/>
    </row>
    <row r="43" spans="1:28" s="42" customFormat="1" ht="12.75" customHeight="1">
      <c r="A43" s="56" t="s">
        <v>867</v>
      </c>
      <c r="B43" s="99" t="s">
        <v>866</v>
      </c>
      <c r="C43" s="98" t="s">
        <v>865</v>
      </c>
      <c r="D43" s="35" t="s">
        <v>854</v>
      </c>
      <c r="E43" s="35">
        <v>54</v>
      </c>
      <c r="F43" s="35">
        <v>1</v>
      </c>
      <c r="G43" s="97">
        <v>70</v>
      </c>
      <c r="H43" s="97"/>
      <c r="I43" s="96">
        <v>300</v>
      </c>
      <c r="J43" s="43" t="s">
        <v>757</v>
      </c>
      <c r="K43" s="44">
        <v>43199</v>
      </c>
      <c r="L43" s="37">
        <f>Table113[[#This Row],[Date plantation]]-Table113[[#This Row],[Date semis]]</f>
        <v>29</v>
      </c>
      <c r="M43" s="44">
        <v>43228</v>
      </c>
      <c r="N43" s="37">
        <f>O43-K43</f>
        <v>121</v>
      </c>
      <c r="O43" s="65">
        <v>43320</v>
      </c>
      <c r="P43" s="36">
        <v>43374</v>
      </c>
      <c r="Q43" s="37">
        <f>P43-O43</f>
        <v>54</v>
      </c>
      <c r="R43" s="38"/>
      <c r="S43" s="37"/>
      <c r="T43" s="37"/>
      <c r="U43" s="35"/>
      <c r="V43" s="35"/>
      <c r="W43" s="35"/>
      <c r="X43" s="35"/>
      <c r="Y43" s="35"/>
      <c r="Z43" s="35"/>
      <c r="AA43" s="35"/>
      <c r="AB43" s="35"/>
    </row>
    <row r="44" spans="1:28" s="42" customFormat="1" ht="12.75" customHeight="1">
      <c r="A44" s="56" t="s">
        <v>864</v>
      </c>
      <c r="B44" s="99" t="s">
        <v>863</v>
      </c>
      <c r="C44" s="98" t="s">
        <v>862</v>
      </c>
      <c r="D44" s="35" t="s">
        <v>764</v>
      </c>
      <c r="E44" s="35">
        <v>27</v>
      </c>
      <c r="F44" s="35">
        <v>1</v>
      </c>
      <c r="G44" s="97">
        <v>50</v>
      </c>
      <c r="H44" s="97"/>
      <c r="I44" s="96">
        <v>100</v>
      </c>
      <c r="J44" s="43" t="s">
        <v>757</v>
      </c>
      <c r="K44" s="44">
        <v>43199</v>
      </c>
      <c r="L44" s="37">
        <f>Table113[[#This Row],[Date plantation]]-Table113[[#This Row],[Date semis]]</f>
        <v>63</v>
      </c>
      <c r="M44" s="44">
        <v>43262</v>
      </c>
      <c r="N44" s="37">
        <f>O44-K44</f>
        <v>114</v>
      </c>
      <c r="O44" s="65">
        <v>43313</v>
      </c>
      <c r="P44" s="36">
        <v>43424</v>
      </c>
      <c r="Q44" s="37">
        <f>P44-O44</f>
        <v>111</v>
      </c>
      <c r="R44" s="38"/>
      <c r="S44" s="37"/>
      <c r="T44" s="37"/>
      <c r="U44" s="35"/>
      <c r="V44" s="35"/>
      <c r="W44" s="35"/>
      <c r="X44" s="35"/>
      <c r="Y44" s="35"/>
      <c r="Z44" s="35"/>
      <c r="AA44" s="35"/>
      <c r="AB44" s="35"/>
    </row>
    <row r="45" spans="1:28" s="42" customFormat="1" ht="12.75" customHeight="1">
      <c r="A45" s="56" t="s">
        <v>861</v>
      </c>
      <c r="B45" s="99" t="s">
        <v>550</v>
      </c>
      <c r="C45" s="98" t="s">
        <v>761</v>
      </c>
      <c r="D45" s="35" t="s">
        <v>764</v>
      </c>
      <c r="E45" s="35">
        <v>18</v>
      </c>
      <c r="F45" s="35">
        <v>7</v>
      </c>
      <c r="G45" s="97">
        <v>10</v>
      </c>
      <c r="H45" s="97"/>
      <c r="I45" s="96">
        <v>3000</v>
      </c>
      <c r="J45" s="43" t="s">
        <v>757</v>
      </c>
      <c r="K45" s="44">
        <v>43204</v>
      </c>
      <c r="L45" s="37">
        <f>Table113[[#This Row],[Date plantation]]-Table113[[#This Row],[Date semis]]</f>
        <v>17</v>
      </c>
      <c r="M45" s="44">
        <v>43221</v>
      </c>
      <c r="N45" s="37">
        <f>O45-K45</f>
        <v>38</v>
      </c>
      <c r="O45" s="65">
        <v>43242</v>
      </c>
      <c r="P45" s="36">
        <v>43266</v>
      </c>
      <c r="Q45" s="37">
        <f>P45-O45</f>
        <v>24</v>
      </c>
      <c r="R45" s="38"/>
      <c r="S45" s="37"/>
      <c r="T45" s="37"/>
      <c r="U45" s="35"/>
      <c r="V45" s="35"/>
      <c r="W45" s="35"/>
      <c r="X45" s="35"/>
      <c r="Y45" s="35"/>
      <c r="Z45" s="35"/>
      <c r="AA45" s="35"/>
      <c r="AB45" s="35"/>
    </row>
    <row r="46" spans="1:28" s="42" customFormat="1" ht="12.75" customHeight="1">
      <c r="A46" s="56" t="s">
        <v>860</v>
      </c>
      <c r="B46" s="99" t="s">
        <v>504</v>
      </c>
      <c r="C46" s="98" t="s">
        <v>846</v>
      </c>
      <c r="D46" s="35" t="s">
        <v>764</v>
      </c>
      <c r="E46" s="35">
        <v>31</v>
      </c>
      <c r="F46" s="35">
        <v>1</v>
      </c>
      <c r="G46" s="97">
        <v>50</v>
      </c>
      <c r="H46" s="97"/>
      <c r="I46" s="96">
        <v>90</v>
      </c>
      <c r="J46" s="43" t="s">
        <v>831</v>
      </c>
      <c r="K46" s="44">
        <v>43207</v>
      </c>
      <c r="L46" s="37">
        <f>Table113[[#This Row],[Date plantation]]-Table113[[#This Row],[Date semis]]</f>
        <v>17</v>
      </c>
      <c r="M46" s="44">
        <v>43224</v>
      </c>
      <c r="N46" s="37">
        <f>O46-K46</f>
        <v>57</v>
      </c>
      <c r="O46" s="65">
        <v>43264</v>
      </c>
      <c r="P46" s="36">
        <v>43313</v>
      </c>
      <c r="Q46" s="37">
        <f>P46-O46</f>
        <v>49</v>
      </c>
      <c r="R46" s="38"/>
      <c r="S46" s="37"/>
      <c r="T46" s="37"/>
      <c r="U46" s="35"/>
      <c r="V46" s="35"/>
      <c r="W46" s="35"/>
      <c r="X46" s="35"/>
      <c r="Y46" s="35"/>
      <c r="Z46" s="35"/>
      <c r="AA46" s="35"/>
      <c r="AB46" s="35"/>
    </row>
    <row r="47" spans="1:28" s="42" customFormat="1" ht="12.75" customHeight="1">
      <c r="A47" s="56" t="s">
        <v>808</v>
      </c>
      <c r="B47" s="99" t="s">
        <v>859</v>
      </c>
      <c r="C47" s="98" t="s">
        <v>858</v>
      </c>
      <c r="D47" s="35" t="s">
        <v>764</v>
      </c>
      <c r="E47" s="35"/>
      <c r="F47" s="35">
        <v>14</v>
      </c>
      <c r="G47" s="97">
        <v>80</v>
      </c>
      <c r="H47" s="97"/>
      <c r="I47" s="96">
        <v>900</v>
      </c>
      <c r="J47" s="43" t="s">
        <v>831</v>
      </c>
      <c r="K47" s="44">
        <v>43207</v>
      </c>
      <c r="L47" s="37">
        <f>Table113[[#This Row],[Date plantation]]-Table113[[#This Row],[Date semis]]</f>
        <v>21</v>
      </c>
      <c r="M47" s="44">
        <v>43228</v>
      </c>
      <c r="N47" s="37">
        <f>O47-K47</f>
        <v>103</v>
      </c>
      <c r="O47" s="65">
        <v>43310</v>
      </c>
      <c r="P47" s="36">
        <v>43353</v>
      </c>
      <c r="Q47" s="37">
        <f>P47-O47</f>
        <v>43</v>
      </c>
      <c r="R47" s="38"/>
      <c r="S47" s="37"/>
      <c r="T47" s="37"/>
      <c r="U47" s="35"/>
      <c r="V47" s="35"/>
      <c r="W47" s="35"/>
      <c r="X47" s="35"/>
      <c r="Y47" s="35"/>
      <c r="Z47" s="35"/>
      <c r="AA47" s="35"/>
      <c r="AB47" s="35"/>
    </row>
    <row r="48" spans="1:28" s="42" customFormat="1" ht="12.75" customHeight="1">
      <c r="A48" s="56" t="s">
        <v>857</v>
      </c>
      <c r="B48" s="99" t="s">
        <v>199</v>
      </c>
      <c r="C48" s="98" t="s">
        <v>844</v>
      </c>
      <c r="D48" s="35" t="s">
        <v>854</v>
      </c>
      <c r="E48" s="35">
        <v>18</v>
      </c>
      <c r="F48" s="35">
        <v>1</v>
      </c>
      <c r="G48" s="97">
        <v>50</v>
      </c>
      <c r="H48" s="97"/>
      <c r="I48" s="96">
        <v>45</v>
      </c>
      <c r="J48" s="43" t="s">
        <v>831</v>
      </c>
      <c r="K48" s="44">
        <v>43214</v>
      </c>
      <c r="L48" s="37">
        <f>Table113[[#This Row],[Date plantation]]-Table113[[#This Row],[Date semis]]</f>
        <v>30</v>
      </c>
      <c r="M48" s="44">
        <v>43244</v>
      </c>
      <c r="N48" s="37">
        <f>O48-K48</f>
        <v>69</v>
      </c>
      <c r="O48" s="65">
        <v>43283</v>
      </c>
      <c r="P48" s="36">
        <v>43340</v>
      </c>
      <c r="Q48" s="37">
        <f>P48-O48</f>
        <v>57</v>
      </c>
      <c r="R48" s="38"/>
      <c r="S48" s="37"/>
      <c r="T48" s="37"/>
      <c r="U48" s="35"/>
      <c r="V48" s="35"/>
      <c r="W48" s="35"/>
      <c r="X48" s="35"/>
      <c r="Y48" s="35"/>
      <c r="Z48" s="35"/>
      <c r="AA48" s="35"/>
      <c r="AB48" s="35"/>
    </row>
    <row r="49" spans="1:28" s="42" customFormat="1" ht="12.75" customHeight="1">
      <c r="A49" s="56" t="s">
        <v>856</v>
      </c>
      <c r="B49" s="99" t="s">
        <v>452</v>
      </c>
      <c r="C49" s="98" t="s">
        <v>855</v>
      </c>
      <c r="D49" s="35" t="s">
        <v>854</v>
      </c>
      <c r="E49" s="35">
        <v>18</v>
      </c>
      <c r="F49" s="35">
        <v>1</v>
      </c>
      <c r="G49" s="97">
        <v>80</v>
      </c>
      <c r="H49" s="97"/>
      <c r="I49" s="96">
        <v>45</v>
      </c>
      <c r="J49" s="43" t="s">
        <v>831</v>
      </c>
      <c r="K49" s="44">
        <v>43214</v>
      </c>
      <c r="L49" s="37">
        <f>Table113[[#This Row],[Date plantation]]-Table113[[#This Row],[Date semis]]</f>
        <v>30</v>
      </c>
      <c r="M49" s="44">
        <v>43244</v>
      </c>
      <c r="N49" s="37">
        <f>O49-K49</f>
        <v>90</v>
      </c>
      <c r="O49" s="65">
        <v>43304</v>
      </c>
      <c r="P49" s="36">
        <v>43333</v>
      </c>
      <c r="Q49" s="37">
        <f>P49-O49</f>
        <v>29</v>
      </c>
      <c r="R49" s="38"/>
      <c r="S49" s="37"/>
      <c r="T49" s="37"/>
      <c r="U49" s="35"/>
      <c r="V49" s="35"/>
      <c r="W49" s="35"/>
      <c r="X49" s="35"/>
      <c r="Y49" s="35"/>
      <c r="Z49" s="35"/>
      <c r="AA49" s="35"/>
      <c r="AB49" s="35"/>
    </row>
    <row r="50" spans="1:28" s="42" customFormat="1" ht="12.75" customHeight="1">
      <c r="A50" s="56" t="s">
        <v>853</v>
      </c>
      <c r="B50" s="99" t="s">
        <v>852</v>
      </c>
      <c r="C50" s="98" t="s">
        <v>761</v>
      </c>
      <c r="D50" s="35" t="s">
        <v>764</v>
      </c>
      <c r="E50" s="35">
        <v>18</v>
      </c>
      <c r="F50" s="35">
        <v>7</v>
      </c>
      <c r="G50" s="97">
        <v>10</v>
      </c>
      <c r="H50" s="97"/>
      <c r="I50" s="96">
        <v>1600</v>
      </c>
      <c r="J50" s="43" t="s">
        <v>757</v>
      </c>
      <c r="K50" s="44">
        <v>43214</v>
      </c>
      <c r="L50" s="37">
        <f>Table113[[#This Row],[Date plantation]]-Table113[[#This Row],[Date semis]]</f>
        <v>15</v>
      </c>
      <c r="M50" s="44">
        <v>43229</v>
      </c>
      <c r="N50" s="37">
        <f>O50-K50</f>
        <v>35</v>
      </c>
      <c r="O50" s="65">
        <v>43249</v>
      </c>
      <c r="P50" s="36">
        <v>43283</v>
      </c>
      <c r="Q50" s="37">
        <f>P50-O50</f>
        <v>34</v>
      </c>
      <c r="R50" s="38"/>
      <c r="S50" s="37"/>
      <c r="T50" s="37"/>
      <c r="U50" s="35"/>
      <c r="V50" s="35"/>
      <c r="W50" s="35"/>
      <c r="X50" s="35"/>
      <c r="Y50" s="35"/>
      <c r="Z50" s="35"/>
      <c r="AA50" s="35"/>
      <c r="AB50" s="35"/>
    </row>
    <row r="51" spans="1:28" s="42" customFormat="1" ht="12.75" customHeight="1">
      <c r="A51" s="56" t="s">
        <v>851</v>
      </c>
      <c r="B51" s="99" t="s">
        <v>745</v>
      </c>
      <c r="C51" s="98" t="s">
        <v>761</v>
      </c>
      <c r="D51" s="35" t="s">
        <v>764</v>
      </c>
      <c r="E51" s="35">
        <v>9</v>
      </c>
      <c r="F51" s="35">
        <v>7</v>
      </c>
      <c r="G51" s="97">
        <v>10</v>
      </c>
      <c r="H51" s="97"/>
      <c r="I51" s="96">
        <v>1600</v>
      </c>
      <c r="J51" s="43" t="s">
        <v>757</v>
      </c>
      <c r="K51" s="44">
        <v>43221</v>
      </c>
      <c r="L51" s="37">
        <f>Table113[[#This Row],[Date plantation]]-Table113[[#This Row],[Date semis]]</f>
        <v>16</v>
      </c>
      <c r="M51" s="44">
        <v>43237</v>
      </c>
      <c r="N51" s="37">
        <f>O51-K51</f>
        <v>34</v>
      </c>
      <c r="O51" s="65">
        <v>43255</v>
      </c>
      <c r="P51" s="36">
        <v>43283</v>
      </c>
      <c r="Q51" s="37">
        <f>P51-O51</f>
        <v>28</v>
      </c>
      <c r="R51" s="38"/>
      <c r="S51" s="37"/>
      <c r="T51" s="37"/>
      <c r="U51" s="35"/>
      <c r="V51" s="35"/>
      <c r="W51" s="35"/>
      <c r="X51" s="35"/>
      <c r="Y51" s="35"/>
      <c r="Z51" s="35"/>
      <c r="AA51" s="35"/>
      <c r="AB51" s="35"/>
    </row>
    <row r="52" spans="1:28" s="42" customFormat="1" ht="12.75" customHeight="1">
      <c r="A52" s="56" t="s">
        <v>850</v>
      </c>
      <c r="B52" s="99" t="s">
        <v>521</v>
      </c>
      <c r="C52" s="98" t="s">
        <v>579</v>
      </c>
      <c r="D52" s="35" t="s">
        <v>764</v>
      </c>
      <c r="E52" s="35">
        <v>18</v>
      </c>
      <c r="F52" s="35">
        <v>3</v>
      </c>
      <c r="G52" s="97">
        <v>30</v>
      </c>
      <c r="H52" s="97">
        <v>400</v>
      </c>
      <c r="I52" s="96"/>
      <c r="J52" s="43" t="s">
        <v>2</v>
      </c>
      <c r="K52" s="44">
        <v>43224</v>
      </c>
      <c r="L52" s="37">
        <f>Table113[[#This Row],[Date plantation]]-Table113[[#This Row],[Date semis]]</f>
        <v>0</v>
      </c>
      <c r="M52" s="44">
        <v>43224</v>
      </c>
      <c r="N52" s="37">
        <f>O52-K52</f>
        <v>54</v>
      </c>
      <c r="O52" s="65">
        <v>43278</v>
      </c>
      <c r="P52" s="36">
        <v>43299</v>
      </c>
      <c r="Q52" s="37">
        <f>P52-O52</f>
        <v>21</v>
      </c>
      <c r="R52" s="38"/>
      <c r="S52" s="37"/>
      <c r="T52" s="37"/>
      <c r="U52" s="35"/>
      <c r="V52" s="35"/>
      <c r="W52" s="35"/>
      <c r="X52" s="35"/>
      <c r="Y52" s="35"/>
      <c r="Z52" s="35"/>
      <c r="AA52" s="35"/>
      <c r="AB52" s="35"/>
    </row>
    <row r="53" spans="1:28" s="42" customFormat="1" ht="12.75" customHeight="1">
      <c r="A53" s="56" t="s">
        <v>849</v>
      </c>
      <c r="B53" s="99" t="s">
        <v>584</v>
      </c>
      <c r="C53" s="98" t="s">
        <v>761</v>
      </c>
      <c r="D53" s="35" t="s">
        <v>764</v>
      </c>
      <c r="E53" s="35">
        <v>27</v>
      </c>
      <c r="F53" s="35">
        <v>7</v>
      </c>
      <c r="G53" s="97">
        <v>10</v>
      </c>
      <c r="H53" s="97"/>
      <c r="I53" s="96">
        <v>1600</v>
      </c>
      <c r="J53" s="43" t="s">
        <v>757</v>
      </c>
      <c r="K53" s="44">
        <v>43229</v>
      </c>
      <c r="L53" s="37">
        <f>Table113[[#This Row],[Date plantation]]-Table113[[#This Row],[Date semis]]</f>
        <v>16</v>
      </c>
      <c r="M53" s="44">
        <v>43245</v>
      </c>
      <c r="N53" s="37">
        <f>O53-K53</f>
        <v>37</v>
      </c>
      <c r="O53" s="65">
        <v>43266</v>
      </c>
      <c r="P53" s="36">
        <v>43282</v>
      </c>
      <c r="Q53" s="37">
        <f>P53-O53</f>
        <v>16</v>
      </c>
      <c r="R53" s="38"/>
      <c r="S53" s="37"/>
      <c r="T53" s="37"/>
      <c r="U53" s="35"/>
      <c r="V53" s="35"/>
      <c r="W53" s="35"/>
      <c r="X53" s="35"/>
      <c r="Y53" s="35"/>
      <c r="Z53" s="35"/>
      <c r="AA53" s="35"/>
      <c r="AB53" s="35"/>
    </row>
    <row r="54" spans="1:28" s="42" customFormat="1" ht="12.75" customHeight="1">
      <c r="A54" s="56" t="s">
        <v>848</v>
      </c>
      <c r="B54" s="99" t="s">
        <v>522</v>
      </c>
      <c r="C54" s="98" t="s">
        <v>579</v>
      </c>
      <c r="D54" s="35" t="s">
        <v>764</v>
      </c>
      <c r="E54" s="35">
        <v>18</v>
      </c>
      <c r="F54" s="35">
        <v>3</v>
      </c>
      <c r="G54" s="97">
        <v>30</v>
      </c>
      <c r="H54" s="97">
        <v>400</v>
      </c>
      <c r="I54" s="96"/>
      <c r="J54" s="43" t="s">
        <v>2</v>
      </c>
      <c r="K54" s="44">
        <v>43231</v>
      </c>
      <c r="L54" s="37">
        <f>Table113[[#This Row],[Date plantation]]-Table113[[#This Row],[Date semis]]</f>
        <v>0</v>
      </c>
      <c r="M54" s="44">
        <v>43231</v>
      </c>
      <c r="N54" s="37">
        <f>O54-K54</f>
        <v>54</v>
      </c>
      <c r="O54" s="65">
        <v>43285</v>
      </c>
      <c r="P54" s="36">
        <v>43299</v>
      </c>
      <c r="Q54" s="37">
        <f>P54-O54</f>
        <v>14</v>
      </c>
      <c r="R54" s="38"/>
      <c r="S54" s="37"/>
      <c r="T54" s="37"/>
      <c r="U54" s="35"/>
      <c r="V54" s="35"/>
      <c r="W54" s="35"/>
      <c r="X54" s="35"/>
      <c r="Y54" s="35"/>
      <c r="Z54" s="35"/>
      <c r="AA54" s="35"/>
      <c r="AB54" s="35"/>
    </row>
    <row r="55" spans="1:28" s="42" customFormat="1" ht="12.75" customHeight="1">
      <c r="A55" s="56" t="s">
        <v>847</v>
      </c>
      <c r="B55" s="99" t="s">
        <v>505</v>
      </c>
      <c r="C55" s="98" t="s">
        <v>846</v>
      </c>
      <c r="D55" s="35" t="s">
        <v>764</v>
      </c>
      <c r="E55" s="35">
        <v>36</v>
      </c>
      <c r="F55" s="35">
        <v>1</v>
      </c>
      <c r="G55" s="97">
        <v>50</v>
      </c>
      <c r="H55" s="97"/>
      <c r="I55" s="96">
        <v>110</v>
      </c>
      <c r="J55" s="43" t="s">
        <v>831</v>
      </c>
      <c r="K55" s="44">
        <v>43235</v>
      </c>
      <c r="L55" s="37">
        <f>Table113[[#This Row],[Date plantation]]-Table113[[#This Row],[Date semis]]</f>
        <v>17</v>
      </c>
      <c r="M55" s="44">
        <v>43252</v>
      </c>
      <c r="N55" s="37">
        <f>O55-K55</f>
        <v>54</v>
      </c>
      <c r="O55" s="65">
        <v>43289</v>
      </c>
      <c r="P55" s="36">
        <v>43339</v>
      </c>
      <c r="Q55" s="37">
        <f>P55-O55</f>
        <v>50</v>
      </c>
      <c r="R55" s="38"/>
      <c r="S55" s="37"/>
      <c r="T55" s="37"/>
      <c r="U55" s="35"/>
      <c r="V55" s="35"/>
      <c r="W55" s="35"/>
      <c r="X55" s="35"/>
      <c r="Y55" s="35"/>
      <c r="Z55" s="35"/>
      <c r="AA55" s="35"/>
      <c r="AB55" s="35"/>
    </row>
    <row r="56" spans="1:28" s="42" customFormat="1" ht="12.75" customHeight="1">
      <c r="A56" s="56" t="s">
        <v>845</v>
      </c>
      <c r="B56" s="99" t="s">
        <v>199</v>
      </c>
      <c r="C56" s="98" t="s">
        <v>844</v>
      </c>
      <c r="D56" s="35" t="s">
        <v>764</v>
      </c>
      <c r="E56" s="35"/>
      <c r="F56" s="35">
        <v>1</v>
      </c>
      <c r="G56" s="97">
        <v>50</v>
      </c>
      <c r="H56" s="97"/>
      <c r="I56" s="96">
        <v>100</v>
      </c>
      <c r="J56" s="43" t="s">
        <v>831</v>
      </c>
      <c r="K56" s="44">
        <v>43235</v>
      </c>
      <c r="L56" s="37">
        <f>Table113[[#This Row],[Date plantation]]-Table113[[#This Row],[Date semis]]</f>
        <v>30</v>
      </c>
      <c r="M56" s="44">
        <v>43265</v>
      </c>
      <c r="N56" s="37">
        <f>O56-K56</f>
        <v>48</v>
      </c>
      <c r="O56" s="65">
        <v>43283</v>
      </c>
      <c r="P56" s="36">
        <v>43340</v>
      </c>
      <c r="Q56" s="37">
        <f>P56-O56</f>
        <v>57</v>
      </c>
      <c r="R56" s="38"/>
      <c r="S56" s="37"/>
      <c r="T56" s="37"/>
      <c r="U56" s="35"/>
      <c r="V56" s="35"/>
      <c r="W56" s="35"/>
      <c r="X56" s="35"/>
      <c r="Y56" s="35"/>
      <c r="Z56" s="35"/>
      <c r="AA56" s="35"/>
      <c r="AB56" s="35"/>
    </row>
    <row r="57" spans="1:28" s="42" customFormat="1" ht="12.75" customHeight="1">
      <c r="A57" s="56" t="s">
        <v>843</v>
      </c>
      <c r="B57" s="99" t="s">
        <v>842</v>
      </c>
      <c r="C57" s="98" t="s">
        <v>841</v>
      </c>
      <c r="D57" s="35" t="s">
        <v>764</v>
      </c>
      <c r="E57" s="35">
        <v>18</v>
      </c>
      <c r="F57" s="35">
        <v>1</v>
      </c>
      <c r="G57" s="97" t="s">
        <v>840</v>
      </c>
      <c r="H57" s="97"/>
      <c r="I57" s="96">
        <v>100</v>
      </c>
      <c r="J57" s="43" t="s">
        <v>831</v>
      </c>
      <c r="K57" s="44">
        <v>43235</v>
      </c>
      <c r="L57" s="37">
        <f>Table113[[#This Row],[Date plantation]]-Table113[[#This Row],[Date semis]]</f>
        <v>23</v>
      </c>
      <c r="M57" s="44">
        <v>43258</v>
      </c>
      <c r="N57" s="37">
        <f>O57-K57</f>
        <v>83</v>
      </c>
      <c r="O57" s="65">
        <v>43318</v>
      </c>
      <c r="P57" s="36">
        <v>43353</v>
      </c>
      <c r="Q57" s="37">
        <f>P57-O57</f>
        <v>35</v>
      </c>
      <c r="R57" s="38"/>
      <c r="S57" s="37"/>
      <c r="T57" s="37"/>
      <c r="U57" s="35"/>
      <c r="V57" s="35"/>
      <c r="W57" s="35"/>
      <c r="X57" s="35"/>
      <c r="Y57" s="35"/>
      <c r="Z57" s="35"/>
      <c r="AA57" s="35"/>
      <c r="AB57" s="35"/>
    </row>
    <row r="58" spans="1:28" s="42" customFormat="1" ht="12.75" customHeight="1">
      <c r="A58" s="56" t="s">
        <v>839</v>
      </c>
      <c r="B58" s="99" t="s">
        <v>585</v>
      </c>
      <c r="C58" s="98" t="s">
        <v>761</v>
      </c>
      <c r="D58" s="35" t="s">
        <v>764</v>
      </c>
      <c r="E58" s="35"/>
      <c r="F58" s="35">
        <v>7</v>
      </c>
      <c r="G58" s="97">
        <v>10</v>
      </c>
      <c r="H58" s="97"/>
      <c r="I58" s="96">
        <v>1600</v>
      </c>
      <c r="J58" s="43" t="s">
        <v>757</v>
      </c>
      <c r="K58" s="44">
        <v>43235</v>
      </c>
      <c r="L58" s="37">
        <f>Table113[[#This Row],[Date plantation]]-Table113[[#This Row],[Date semis]]</f>
        <v>17</v>
      </c>
      <c r="M58" s="44">
        <v>43252</v>
      </c>
      <c r="N58" s="37">
        <f>O58-K58</f>
        <v>50</v>
      </c>
      <c r="O58" s="65">
        <v>43285</v>
      </c>
      <c r="P58" s="36">
        <v>43298</v>
      </c>
      <c r="Q58" s="37">
        <f>P58-O58</f>
        <v>13</v>
      </c>
      <c r="R58" s="38"/>
      <c r="S58" s="37"/>
      <c r="T58" s="37"/>
      <c r="U58" s="35"/>
      <c r="V58" s="35"/>
      <c r="W58" s="35"/>
      <c r="X58" s="35"/>
      <c r="Y58" s="35"/>
      <c r="Z58" s="35"/>
      <c r="AA58" s="35"/>
      <c r="AB58" s="35"/>
    </row>
    <row r="59" spans="1:28" s="42" customFormat="1" ht="12.75" customHeight="1">
      <c r="A59" s="56" t="s">
        <v>838</v>
      </c>
      <c r="B59" s="99" t="s">
        <v>532</v>
      </c>
      <c r="C59" s="98" t="s">
        <v>579</v>
      </c>
      <c r="D59" s="35" t="s">
        <v>764</v>
      </c>
      <c r="E59" s="35">
        <v>18</v>
      </c>
      <c r="F59" s="35">
        <v>3</v>
      </c>
      <c r="G59" s="97">
        <v>30</v>
      </c>
      <c r="H59" s="97">
        <v>400</v>
      </c>
      <c r="I59" s="96"/>
      <c r="J59" s="43" t="s">
        <v>2</v>
      </c>
      <c r="K59" s="44">
        <v>43238</v>
      </c>
      <c r="L59" s="37">
        <f>Table113[[#This Row],[Date plantation]]-Table113[[#This Row],[Date semis]]</f>
        <v>0</v>
      </c>
      <c r="M59" s="44">
        <v>43238</v>
      </c>
      <c r="N59" s="37">
        <f>O59-K59</f>
        <v>52</v>
      </c>
      <c r="O59" s="65">
        <v>43290</v>
      </c>
      <c r="P59" s="36">
        <v>43308</v>
      </c>
      <c r="Q59" s="37">
        <f>P59-O59</f>
        <v>18</v>
      </c>
      <c r="R59" s="38"/>
      <c r="S59" s="37"/>
      <c r="T59" s="37"/>
      <c r="U59" s="35"/>
      <c r="V59" s="35"/>
      <c r="W59" s="35"/>
      <c r="X59" s="35"/>
      <c r="Y59" s="35"/>
      <c r="Z59" s="35"/>
      <c r="AA59" s="35"/>
      <c r="AB59" s="35"/>
    </row>
    <row r="60" spans="1:28" s="42" customFormat="1" ht="12.75" customHeight="1">
      <c r="A60" s="56" t="s">
        <v>837</v>
      </c>
      <c r="B60" s="99" t="s">
        <v>590</v>
      </c>
      <c r="C60" s="98" t="s">
        <v>761</v>
      </c>
      <c r="D60" s="35" t="s">
        <v>764</v>
      </c>
      <c r="E60" s="35">
        <v>18</v>
      </c>
      <c r="F60" s="35"/>
      <c r="G60" s="97"/>
      <c r="H60" s="97"/>
      <c r="I60" s="96">
        <v>1600</v>
      </c>
      <c r="J60" s="43" t="s">
        <v>757</v>
      </c>
      <c r="K60" s="44">
        <v>43245</v>
      </c>
      <c r="L60" s="37">
        <f>Table113[[#This Row],[Date plantation]]-Table113[[#This Row],[Date semis]]</f>
        <v>14</v>
      </c>
      <c r="M60" s="44">
        <v>43259</v>
      </c>
      <c r="N60" s="37">
        <f>O60-K60</f>
        <v>47</v>
      </c>
      <c r="O60" s="65">
        <v>43292</v>
      </c>
      <c r="P60" s="36">
        <v>43301</v>
      </c>
      <c r="Q60" s="37">
        <f>P60-O60</f>
        <v>9</v>
      </c>
      <c r="R60" s="38"/>
      <c r="S60" s="37"/>
      <c r="T60" s="37"/>
      <c r="U60" s="35"/>
      <c r="V60" s="35"/>
      <c r="W60" s="35"/>
      <c r="X60" s="35"/>
      <c r="Y60" s="35"/>
      <c r="Z60" s="35"/>
      <c r="AA60" s="35"/>
      <c r="AB60" s="35"/>
    </row>
    <row r="61" spans="1:28" s="42" customFormat="1" ht="12.75" customHeight="1">
      <c r="A61" s="56" t="s">
        <v>836</v>
      </c>
      <c r="B61" s="99" t="s">
        <v>533</v>
      </c>
      <c r="C61" s="98" t="s">
        <v>579</v>
      </c>
      <c r="D61" s="35" t="s">
        <v>764</v>
      </c>
      <c r="E61" s="35">
        <v>18</v>
      </c>
      <c r="F61" s="35">
        <v>3</v>
      </c>
      <c r="G61" s="97">
        <v>30</v>
      </c>
      <c r="H61" s="97">
        <v>400</v>
      </c>
      <c r="I61" s="96"/>
      <c r="J61" s="43" t="s">
        <v>2</v>
      </c>
      <c r="K61" s="44">
        <v>43246</v>
      </c>
      <c r="L61" s="37">
        <f>Table113[[#This Row],[Date plantation]]-Table113[[#This Row],[Date semis]]</f>
        <v>0</v>
      </c>
      <c r="M61" s="44">
        <v>43246</v>
      </c>
      <c r="N61" s="37">
        <f>O61-K61</f>
        <v>51</v>
      </c>
      <c r="O61" s="65">
        <v>43297</v>
      </c>
      <c r="P61" s="36">
        <v>43311</v>
      </c>
      <c r="Q61" s="37">
        <f>P61-O61</f>
        <v>14</v>
      </c>
      <c r="R61" s="38"/>
      <c r="S61" s="37"/>
      <c r="T61" s="37"/>
      <c r="U61" s="35"/>
      <c r="V61" s="35"/>
      <c r="W61" s="35"/>
      <c r="X61" s="35"/>
      <c r="Y61" s="35"/>
      <c r="Z61" s="35"/>
      <c r="AA61" s="35"/>
      <c r="AB61" s="35"/>
    </row>
    <row r="62" spans="1:28" s="42" customFormat="1" ht="12.75" customHeight="1">
      <c r="A62" s="56" t="s">
        <v>835</v>
      </c>
      <c r="B62" s="99" t="s">
        <v>589</v>
      </c>
      <c r="C62" s="98" t="s">
        <v>761</v>
      </c>
      <c r="D62" s="35" t="s">
        <v>764</v>
      </c>
      <c r="E62" s="35">
        <v>18</v>
      </c>
      <c r="F62" s="35">
        <v>7</v>
      </c>
      <c r="G62" s="97">
        <v>10</v>
      </c>
      <c r="H62" s="97"/>
      <c r="I62" s="96">
        <v>2400</v>
      </c>
      <c r="J62" s="43" t="s">
        <v>757</v>
      </c>
      <c r="K62" s="44">
        <v>43249</v>
      </c>
      <c r="L62" s="37">
        <f>Table113[[#This Row],[Date plantation]]-Table113[[#This Row],[Date semis]]</f>
        <v>17</v>
      </c>
      <c r="M62" s="44">
        <v>43266</v>
      </c>
      <c r="N62" s="37">
        <f>O62-K62</f>
        <v>45</v>
      </c>
      <c r="O62" s="65">
        <v>43294</v>
      </c>
      <c r="P62" s="36">
        <v>43306</v>
      </c>
      <c r="Q62" s="37">
        <f>P62-O62</f>
        <v>12</v>
      </c>
      <c r="R62" s="38"/>
      <c r="S62" s="37"/>
      <c r="T62" s="37"/>
      <c r="U62" s="35"/>
      <c r="V62" s="35"/>
      <c r="W62" s="35"/>
      <c r="X62" s="35"/>
      <c r="Y62" s="35"/>
      <c r="Z62" s="35"/>
      <c r="AA62" s="35"/>
      <c r="AB62" s="35"/>
    </row>
    <row r="63" spans="1:28" s="42" customFormat="1" ht="12.75" customHeight="1">
      <c r="A63" s="56" t="s">
        <v>834</v>
      </c>
      <c r="B63" s="99" t="s">
        <v>534</v>
      </c>
      <c r="C63" s="98" t="s">
        <v>579</v>
      </c>
      <c r="D63" s="35" t="s">
        <v>764</v>
      </c>
      <c r="E63" s="35">
        <v>18</v>
      </c>
      <c r="F63" s="35">
        <v>3</v>
      </c>
      <c r="G63" s="97">
        <v>30</v>
      </c>
      <c r="H63" s="97">
        <v>400</v>
      </c>
      <c r="I63" s="96"/>
      <c r="J63" s="43" t="s">
        <v>2</v>
      </c>
      <c r="K63" s="44">
        <v>43253</v>
      </c>
      <c r="L63" s="37">
        <f>Table113[[#This Row],[Date plantation]]-Table113[[#This Row],[Date semis]]</f>
        <v>0</v>
      </c>
      <c r="M63" s="44">
        <v>43253</v>
      </c>
      <c r="N63" s="37">
        <f>O63-K63</f>
        <v>48</v>
      </c>
      <c r="O63" s="65">
        <v>43301</v>
      </c>
      <c r="P63" s="36">
        <v>43320</v>
      </c>
      <c r="Q63" s="37">
        <f>P63-O63</f>
        <v>19</v>
      </c>
      <c r="R63" s="38"/>
      <c r="S63" s="37"/>
      <c r="T63" s="37"/>
      <c r="U63" s="35"/>
      <c r="V63" s="35"/>
      <c r="W63" s="35"/>
      <c r="X63" s="35"/>
      <c r="Y63" s="35"/>
      <c r="Z63" s="35"/>
      <c r="AA63" s="35"/>
      <c r="AB63" s="35"/>
    </row>
    <row r="64" spans="1:28" s="42" customFormat="1" ht="12.75" customHeight="1">
      <c r="A64" s="56" t="s">
        <v>833</v>
      </c>
      <c r="B64" s="99" t="s">
        <v>506</v>
      </c>
      <c r="C64" s="98" t="s">
        <v>832</v>
      </c>
      <c r="D64" s="35" t="s">
        <v>764</v>
      </c>
      <c r="E64" s="35">
        <v>27</v>
      </c>
      <c r="F64" s="35">
        <v>1</v>
      </c>
      <c r="G64" s="97">
        <v>50</v>
      </c>
      <c r="H64" s="97"/>
      <c r="I64" s="96">
        <v>90</v>
      </c>
      <c r="J64" s="43" t="s">
        <v>831</v>
      </c>
      <c r="K64" s="44">
        <v>43255</v>
      </c>
      <c r="L64" s="37">
        <f>Table113[[#This Row],[Date plantation]]-Table113[[#This Row],[Date semis]]</f>
        <v>13</v>
      </c>
      <c r="M64" s="44">
        <v>43268</v>
      </c>
      <c r="N64" s="37">
        <f>O64-K64</f>
        <v>46</v>
      </c>
      <c r="O64" s="65">
        <v>43301</v>
      </c>
      <c r="P64" s="36">
        <v>43339</v>
      </c>
      <c r="Q64" s="37">
        <f>P64-O64</f>
        <v>38</v>
      </c>
      <c r="R64" s="38"/>
      <c r="S64" s="37"/>
      <c r="T64" s="37"/>
      <c r="U64" s="35"/>
      <c r="V64" s="35"/>
      <c r="W64" s="35"/>
      <c r="X64" s="35"/>
      <c r="Y64" s="35"/>
      <c r="Z64" s="35"/>
      <c r="AA64" s="35"/>
      <c r="AB64" s="35"/>
    </row>
    <row r="65" spans="1:28" s="42" customFormat="1" ht="12.75" customHeight="1">
      <c r="A65" s="56" t="s">
        <v>830</v>
      </c>
      <c r="B65" s="99" t="s">
        <v>547</v>
      </c>
      <c r="C65" s="98" t="s">
        <v>566</v>
      </c>
      <c r="D65" s="35" t="s">
        <v>764</v>
      </c>
      <c r="E65" s="35">
        <v>9</v>
      </c>
      <c r="F65" s="35"/>
      <c r="G65" s="97"/>
      <c r="H65" s="97"/>
      <c r="I65" s="96">
        <v>800</v>
      </c>
      <c r="J65" s="43" t="s">
        <v>757</v>
      </c>
      <c r="K65" s="44">
        <v>43258</v>
      </c>
      <c r="L65" s="37">
        <f>Table113[[#This Row],[Date plantation]]-Table113[[#This Row],[Date semis]]</f>
        <v>40</v>
      </c>
      <c r="M65" s="44">
        <v>43298</v>
      </c>
      <c r="N65" s="37">
        <f>O65-K65</f>
        <v>74</v>
      </c>
      <c r="O65" s="65">
        <v>43332</v>
      </c>
      <c r="P65" s="36">
        <v>43449</v>
      </c>
      <c r="Q65" s="37">
        <f>P65-O65</f>
        <v>117</v>
      </c>
      <c r="R65" s="38"/>
      <c r="S65" s="37"/>
      <c r="T65" s="37"/>
      <c r="U65" s="35"/>
      <c r="V65" s="35"/>
      <c r="W65" s="35"/>
      <c r="X65" s="35"/>
      <c r="Y65" s="35"/>
      <c r="Z65" s="35"/>
      <c r="AA65" s="35"/>
      <c r="AB65" s="35"/>
    </row>
    <row r="66" spans="1:28" s="42" customFormat="1" ht="12.75" customHeight="1">
      <c r="A66" s="56" t="s">
        <v>829</v>
      </c>
      <c r="B66" s="99" t="s">
        <v>538</v>
      </c>
      <c r="C66" s="98" t="s">
        <v>579</v>
      </c>
      <c r="D66" s="35" t="s">
        <v>764</v>
      </c>
      <c r="E66" s="35">
        <v>18</v>
      </c>
      <c r="F66" s="35">
        <v>3</v>
      </c>
      <c r="G66" s="97">
        <v>30</v>
      </c>
      <c r="H66" s="97">
        <v>400</v>
      </c>
      <c r="I66" s="96"/>
      <c r="J66" s="43" t="s">
        <v>2</v>
      </c>
      <c r="K66" s="44">
        <v>43259</v>
      </c>
      <c r="L66" s="37">
        <f>Table113[[#This Row],[Date plantation]]-Table113[[#This Row],[Date semis]]</f>
        <v>0</v>
      </c>
      <c r="M66" s="44">
        <v>43259</v>
      </c>
      <c r="N66" s="37">
        <f>O66-K66</f>
        <v>41</v>
      </c>
      <c r="O66" s="65">
        <v>43300</v>
      </c>
      <c r="P66" s="36">
        <v>43321</v>
      </c>
      <c r="Q66" s="37">
        <f>P66-O66</f>
        <v>21</v>
      </c>
      <c r="R66" s="38"/>
      <c r="S66" s="37"/>
      <c r="T66" s="37"/>
      <c r="U66" s="35"/>
      <c r="V66" s="35"/>
      <c r="W66" s="35"/>
      <c r="X66" s="35"/>
      <c r="Y66" s="35"/>
      <c r="Z66" s="35"/>
      <c r="AA66" s="35"/>
      <c r="AB66" s="35"/>
    </row>
    <row r="67" spans="1:28" s="42" customFormat="1" ht="12.75" customHeight="1">
      <c r="A67" s="56" t="s">
        <v>828</v>
      </c>
      <c r="B67" s="99" t="s">
        <v>591</v>
      </c>
      <c r="C67" s="98" t="s">
        <v>761</v>
      </c>
      <c r="D67" s="35" t="s">
        <v>764</v>
      </c>
      <c r="E67" s="35"/>
      <c r="F67" s="35"/>
      <c r="G67" s="97"/>
      <c r="H67" s="97"/>
      <c r="I67" s="96">
        <v>2200</v>
      </c>
      <c r="J67" s="43" t="s">
        <v>757</v>
      </c>
      <c r="K67" s="44">
        <v>43264</v>
      </c>
      <c r="L67" s="37">
        <f>Table113[[#This Row],[Date plantation]]-Table113[[#This Row],[Date semis]]</f>
        <v>15</v>
      </c>
      <c r="M67" s="44">
        <v>43279</v>
      </c>
      <c r="N67" s="37">
        <f>O67-K67</f>
        <v>37</v>
      </c>
      <c r="O67" s="65">
        <v>43301</v>
      </c>
      <c r="P67" s="36">
        <v>43322</v>
      </c>
      <c r="Q67" s="37">
        <f>P67-O67</f>
        <v>21</v>
      </c>
      <c r="R67" s="38"/>
      <c r="S67" s="37"/>
      <c r="T67" s="37"/>
      <c r="U67" s="35"/>
      <c r="V67" s="35"/>
      <c r="W67" s="35"/>
      <c r="X67" s="35"/>
      <c r="Y67" s="35"/>
      <c r="Z67" s="35"/>
      <c r="AA67" s="35"/>
      <c r="AB67" s="35"/>
    </row>
    <row r="68" spans="1:28" s="42" customFormat="1" ht="12.75" customHeight="1">
      <c r="A68" s="56" t="s">
        <v>827</v>
      </c>
      <c r="B68" s="99" t="s">
        <v>826</v>
      </c>
      <c r="C68" s="98" t="s">
        <v>579</v>
      </c>
      <c r="D68" s="35" t="s">
        <v>764</v>
      </c>
      <c r="E68" s="35">
        <v>27</v>
      </c>
      <c r="F68" s="35">
        <v>3</v>
      </c>
      <c r="G68" s="97">
        <v>30</v>
      </c>
      <c r="H68" s="97">
        <v>400</v>
      </c>
      <c r="I68" s="96"/>
      <c r="J68" s="43" t="s">
        <v>2</v>
      </c>
      <c r="K68" s="44">
        <v>43266</v>
      </c>
      <c r="L68" s="37">
        <f>Table113[[#This Row],[Date plantation]]-Table113[[#This Row],[Date semis]]</f>
        <v>-7</v>
      </c>
      <c r="M68" s="44">
        <v>43259</v>
      </c>
      <c r="N68" s="37">
        <f>O68-K68</f>
        <v>49</v>
      </c>
      <c r="O68" s="65">
        <v>43315</v>
      </c>
      <c r="P68" s="36">
        <v>43329</v>
      </c>
      <c r="Q68" s="37">
        <f>P68-O68</f>
        <v>14</v>
      </c>
      <c r="R68" s="38"/>
      <c r="S68" s="37"/>
      <c r="T68" s="37"/>
      <c r="U68" s="35"/>
      <c r="V68" s="35"/>
      <c r="W68" s="35"/>
      <c r="X68" s="35"/>
      <c r="Y68" s="35"/>
      <c r="Z68" s="35"/>
      <c r="AA68" s="35"/>
      <c r="AB68" s="35"/>
    </row>
    <row r="69" spans="1:28" s="42" customFormat="1" ht="12.75" customHeight="1">
      <c r="A69" s="56" t="s">
        <v>823</v>
      </c>
      <c r="B69" s="99" t="s">
        <v>596</v>
      </c>
      <c r="C69" s="98" t="s">
        <v>761</v>
      </c>
      <c r="D69" s="35" t="s">
        <v>786</v>
      </c>
      <c r="E69" s="35">
        <v>18</v>
      </c>
      <c r="F69" s="35">
        <v>7</v>
      </c>
      <c r="G69" s="97">
        <v>10</v>
      </c>
      <c r="H69" s="97"/>
      <c r="I69" s="96">
        <v>2000</v>
      </c>
      <c r="J69" s="43" t="s">
        <v>757</v>
      </c>
      <c r="K69" s="44">
        <v>43277</v>
      </c>
      <c r="L69" s="37">
        <f>Table113[[#This Row],[Date plantation]]-Table113[[#This Row],[Date semis]]</f>
        <v>16</v>
      </c>
      <c r="M69" s="44">
        <v>43293</v>
      </c>
      <c r="N69" s="37">
        <f>O69-K69</f>
        <v>41</v>
      </c>
      <c r="O69" s="65">
        <v>43318</v>
      </c>
      <c r="P69" s="36">
        <v>43332</v>
      </c>
      <c r="Q69" s="37">
        <f>P69-O69</f>
        <v>14</v>
      </c>
      <c r="R69" s="38"/>
      <c r="S69" s="37"/>
      <c r="T69" s="37"/>
      <c r="U69" s="35"/>
      <c r="V69" s="35"/>
      <c r="W69" s="35"/>
      <c r="X69" s="35"/>
      <c r="Y69" s="35"/>
      <c r="Z69" s="35"/>
      <c r="AA69" s="35"/>
      <c r="AB69" s="35"/>
    </row>
    <row r="70" spans="1:28" s="42" customFormat="1" ht="12.75" customHeight="1">
      <c r="A70" s="56" t="s">
        <v>822</v>
      </c>
      <c r="B70" s="99" t="s">
        <v>491</v>
      </c>
      <c r="C70" s="98" t="s">
        <v>821</v>
      </c>
      <c r="D70" s="35" t="s">
        <v>820</v>
      </c>
      <c r="E70" s="35"/>
      <c r="F70" s="35">
        <v>3</v>
      </c>
      <c r="G70" s="97">
        <v>15</v>
      </c>
      <c r="H70" s="97"/>
      <c r="I70" s="96">
        <v>400</v>
      </c>
      <c r="J70" s="43" t="s">
        <v>757</v>
      </c>
      <c r="K70" s="44">
        <v>43279</v>
      </c>
      <c r="L70" s="37">
        <f>Table113[[#This Row],[Date plantation]]-Table113[[#This Row],[Date semis]]</f>
        <v>33</v>
      </c>
      <c r="M70" s="44">
        <v>43312</v>
      </c>
      <c r="N70" s="37">
        <f>O70-K70</f>
        <v>112</v>
      </c>
      <c r="O70" s="65">
        <v>43391</v>
      </c>
      <c r="P70" s="36">
        <v>43420</v>
      </c>
      <c r="Q70" s="37">
        <f>P70-O70</f>
        <v>29</v>
      </c>
      <c r="R70" s="38"/>
      <c r="S70" s="37"/>
      <c r="T70" s="37"/>
      <c r="U70" s="35"/>
      <c r="V70" s="35"/>
      <c r="W70" s="35"/>
      <c r="X70" s="35"/>
      <c r="Y70" s="35"/>
      <c r="Z70" s="35"/>
      <c r="AA70" s="35"/>
      <c r="AB70" s="35"/>
    </row>
    <row r="71" spans="1:28" s="42" customFormat="1" ht="12.75" customHeight="1">
      <c r="A71" s="56" t="s">
        <v>819</v>
      </c>
      <c r="B71" s="99" t="s">
        <v>540</v>
      </c>
      <c r="C71" s="98" t="s">
        <v>818</v>
      </c>
      <c r="D71" s="35" t="s">
        <v>776</v>
      </c>
      <c r="E71" s="35"/>
      <c r="F71" s="35">
        <v>3</v>
      </c>
      <c r="G71" s="97">
        <v>30</v>
      </c>
      <c r="H71" s="97"/>
      <c r="I71" s="96">
        <v>400</v>
      </c>
      <c r="J71" s="43" t="s">
        <v>757</v>
      </c>
      <c r="K71" s="44">
        <v>43284</v>
      </c>
      <c r="L71" s="37">
        <f>Table113[[#This Row],[Date plantation]]-Table113[[#This Row],[Date semis]]</f>
        <v>21</v>
      </c>
      <c r="M71" s="44">
        <v>43305</v>
      </c>
      <c r="N71" s="37">
        <f>O71-K71</f>
        <v>83</v>
      </c>
      <c r="O71" s="65">
        <v>43367</v>
      </c>
      <c r="P71" s="36">
        <v>43449</v>
      </c>
      <c r="Q71" s="37">
        <f>P71-O71</f>
        <v>82</v>
      </c>
      <c r="R71" s="38"/>
      <c r="S71" s="37"/>
      <c r="T71" s="37"/>
      <c r="U71" s="35"/>
      <c r="V71" s="35"/>
      <c r="W71" s="35"/>
      <c r="X71" s="35"/>
      <c r="Y71" s="35"/>
      <c r="Z71" s="35"/>
      <c r="AA71" s="35"/>
      <c r="AB71" s="35"/>
    </row>
    <row r="72" spans="1:28" s="42" customFormat="1" ht="12.75" customHeight="1">
      <c r="A72" s="56" t="s">
        <v>817</v>
      </c>
      <c r="B72" s="99" t="s">
        <v>171</v>
      </c>
      <c r="C72" s="98" t="s">
        <v>816</v>
      </c>
      <c r="D72" s="35" t="s">
        <v>764</v>
      </c>
      <c r="E72" s="35"/>
      <c r="F72" s="35">
        <v>3</v>
      </c>
      <c r="G72" s="97">
        <v>50</v>
      </c>
      <c r="H72" s="97"/>
      <c r="I72" s="96">
        <v>400</v>
      </c>
      <c r="J72" s="43" t="s">
        <v>757</v>
      </c>
      <c r="K72" s="44">
        <v>43284</v>
      </c>
      <c r="L72" s="37">
        <f>Table113[[#This Row],[Date plantation]]-Table113[[#This Row],[Date semis]]</f>
        <v>21</v>
      </c>
      <c r="M72" s="44">
        <v>43305</v>
      </c>
      <c r="N72" s="37">
        <f>O72-K72</f>
        <v>102</v>
      </c>
      <c r="O72" s="65">
        <v>43386</v>
      </c>
      <c r="P72" s="36">
        <v>43449</v>
      </c>
      <c r="Q72" s="37">
        <f>P72-O72</f>
        <v>63</v>
      </c>
      <c r="R72" s="38"/>
      <c r="S72" s="37"/>
      <c r="T72" s="37"/>
      <c r="U72" s="35"/>
      <c r="V72" s="35"/>
      <c r="W72" s="35"/>
      <c r="X72" s="35"/>
      <c r="Y72" s="35"/>
      <c r="Z72" s="35"/>
      <c r="AA72" s="35"/>
      <c r="AB72" s="35"/>
    </row>
    <row r="73" spans="1:28" s="42" customFormat="1" ht="12.75" customHeight="1">
      <c r="A73" s="56" t="s">
        <v>815</v>
      </c>
      <c r="B73" s="99" t="s">
        <v>548</v>
      </c>
      <c r="C73" s="98" t="s">
        <v>576</v>
      </c>
      <c r="D73" s="35" t="s">
        <v>764</v>
      </c>
      <c r="E73" s="35">
        <v>15</v>
      </c>
      <c r="F73" s="35">
        <v>3</v>
      </c>
      <c r="G73" s="97">
        <v>30</v>
      </c>
      <c r="H73" s="97"/>
      <c r="I73" s="96">
        <v>300</v>
      </c>
      <c r="J73" s="43"/>
      <c r="K73" s="44">
        <v>43284</v>
      </c>
      <c r="L73" s="37">
        <f>Table113[[#This Row],[Date plantation]]-Table113[[#This Row],[Date semis]]</f>
        <v>16</v>
      </c>
      <c r="M73" s="44">
        <v>43300</v>
      </c>
      <c r="N73" s="37">
        <f>O73-K73</f>
        <v>69</v>
      </c>
      <c r="O73" s="65">
        <v>43353</v>
      </c>
      <c r="P73" s="36">
        <v>43444</v>
      </c>
      <c r="Q73" s="37">
        <f>P73-O73</f>
        <v>91</v>
      </c>
      <c r="R73" s="38"/>
      <c r="S73" s="37"/>
      <c r="T73" s="37"/>
      <c r="U73" s="35"/>
      <c r="V73" s="35"/>
      <c r="W73" s="35"/>
      <c r="X73" s="35"/>
      <c r="Y73" s="35"/>
      <c r="Z73" s="35"/>
      <c r="AA73" s="35"/>
      <c r="AB73" s="35"/>
    </row>
    <row r="74" spans="1:28" s="42" customFormat="1" ht="12.75" customHeight="1">
      <c r="A74" s="56" t="s">
        <v>814</v>
      </c>
      <c r="B74" s="99" t="s">
        <v>528</v>
      </c>
      <c r="C74" s="98" t="s">
        <v>813</v>
      </c>
      <c r="D74" s="35" t="s">
        <v>812</v>
      </c>
      <c r="E74" s="35">
        <v>36</v>
      </c>
      <c r="F74" s="35">
        <v>4</v>
      </c>
      <c r="G74" s="97">
        <v>10</v>
      </c>
      <c r="H74" s="97"/>
      <c r="I74" s="96"/>
      <c r="J74" s="43" t="s">
        <v>2</v>
      </c>
      <c r="K74" s="44">
        <v>43284</v>
      </c>
      <c r="L74" s="37">
        <f>Table113[[#This Row],[Date plantation]]-Table113[[#This Row],[Date semis]]</f>
        <v>0</v>
      </c>
      <c r="M74" s="44">
        <v>43284</v>
      </c>
      <c r="N74" s="37">
        <f>O74-K74</f>
        <v>48</v>
      </c>
      <c r="O74" s="65">
        <v>43332</v>
      </c>
      <c r="P74" s="36">
        <v>43449</v>
      </c>
      <c r="Q74" s="37">
        <f>P74-O74</f>
        <v>117</v>
      </c>
      <c r="R74" s="38"/>
      <c r="S74" s="37"/>
      <c r="T74" s="37"/>
      <c r="U74" s="35"/>
      <c r="V74" s="35"/>
      <c r="W74" s="35"/>
      <c r="X74" s="35"/>
      <c r="Y74" s="35"/>
      <c r="Z74" s="35"/>
      <c r="AA74" s="35"/>
      <c r="AB74" s="35"/>
    </row>
    <row r="75" spans="1:28" s="42" customFormat="1" ht="12.75" customHeight="1">
      <c r="A75" s="56" t="s">
        <v>811</v>
      </c>
      <c r="B75" s="99" t="s">
        <v>598</v>
      </c>
      <c r="C75" s="98" t="s">
        <v>761</v>
      </c>
      <c r="D75" s="35" t="s">
        <v>786</v>
      </c>
      <c r="E75" s="35">
        <v>18</v>
      </c>
      <c r="F75" s="35">
        <v>7</v>
      </c>
      <c r="G75" s="97">
        <v>10</v>
      </c>
      <c r="H75" s="97"/>
      <c r="I75" s="96">
        <v>1500</v>
      </c>
      <c r="J75" s="43" t="s">
        <v>757</v>
      </c>
      <c r="K75" s="44">
        <v>43286</v>
      </c>
      <c r="L75" s="37">
        <f>Table113[[#This Row],[Date plantation]]-Table113[[#This Row],[Date semis]]</f>
        <v>12</v>
      </c>
      <c r="M75" s="44">
        <v>43298</v>
      </c>
      <c r="N75" s="37">
        <f>O75-K75</f>
        <v>35</v>
      </c>
      <c r="O75" s="65">
        <v>43321</v>
      </c>
      <c r="P75" s="36">
        <v>43343</v>
      </c>
      <c r="Q75" s="37">
        <f>P75-O75</f>
        <v>22</v>
      </c>
      <c r="R75" s="38"/>
      <c r="S75" s="37"/>
      <c r="T75" s="37"/>
      <c r="U75" s="35"/>
      <c r="V75" s="35"/>
      <c r="W75" s="35"/>
      <c r="X75" s="35"/>
      <c r="Y75" s="35"/>
      <c r="Z75" s="35"/>
      <c r="AA75" s="35"/>
      <c r="AB75" s="35"/>
    </row>
    <row r="76" spans="1:28" s="42" customFormat="1" ht="12.75" customHeight="1">
      <c r="A76" s="56" t="s">
        <v>810</v>
      </c>
      <c r="B76" s="99" t="s">
        <v>809</v>
      </c>
      <c r="C76" s="35"/>
      <c r="D76" s="35" t="s">
        <v>808</v>
      </c>
      <c r="E76" s="35">
        <v>18</v>
      </c>
      <c r="F76" s="35">
        <v>3</v>
      </c>
      <c r="G76" s="97">
        <v>40</v>
      </c>
      <c r="H76" s="97"/>
      <c r="I76" s="96">
        <v>200</v>
      </c>
      <c r="J76" s="43" t="s">
        <v>757</v>
      </c>
      <c r="K76" s="44">
        <v>43297</v>
      </c>
      <c r="L76" s="37">
        <f>Table113[[#This Row],[Date plantation]]-Table113[[#This Row],[Date semis]]</f>
        <v>14</v>
      </c>
      <c r="M76" s="44">
        <v>43311</v>
      </c>
      <c r="N76" s="37">
        <f>O76-K76</f>
        <v>70</v>
      </c>
      <c r="O76" s="65">
        <v>43367</v>
      </c>
      <c r="P76" s="36">
        <v>43404</v>
      </c>
      <c r="Q76" s="37">
        <f>P76-O76</f>
        <v>37</v>
      </c>
      <c r="R76" s="38"/>
      <c r="S76" s="37"/>
      <c r="T76" s="37"/>
      <c r="U76" s="35"/>
      <c r="V76" s="35"/>
      <c r="W76" s="35"/>
      <c r="X76" s="35"/>
      <c r="Y76" s="35"/>
      <c r="Z76" s="35"/>
      <c r="AA76" s="35"/>
      <c r="AB76" s="35"/>
    </row>
    <row r="77" spans="1:28" s="42" customFormat="1" ht="12.75" customHeight="1">
      <c r="A77" s="56" t="s">
        <v>807</v>
      </c>
      <c r="B77" s="99" t="s">
        <v>573</v>
      </c>
      <c r="C77" s="98" t="s">
        <v>806</v>
      </c>
      <c r="D77" s="35" t="s">
        <v>764</v>
      </c>
      <c r="E77" s="35">
        <v>27</v>
      </c>
      <c r="F77" s="35">
        <v>3</v>
      </c>
      <c r="G77" s="97">
        <v>30</v>
      </c>
      <c r="H77" s="97"/>
      <c r="I77" s="96">
        <v>600</v>
      </c>
      <c r="J77" s="43" t="s">
        <v>757</v>
      </c>
      <c r="K77" s="44">
        <v>43291</v>
      </c>
      <c r="L77" s="37">
        <f>Table113[[#This Row],[Date plantation]]-Table113[[#This Row],[Date semis]]</f>
        <v>20</v>
      </c>
      <c r="M77" s="44">
        <v>43311</v>
      </c>
      <c r="N77" s="37">
        <f>O77-K77</f>
        <v>62</v>
      </c>
      <c r="O77" s="65">
        <v>43353</v>
      </c>
      <c r="P77" s="36">
        <v>43381</v>
      </c>
      <c r="Q77" s="37">
        <f>P77-O77</f>
        <v>28</v>
      </c>
      <c r="R77" s="38"/>
      <c r="S77" s="37"/>
      <c r="T77" s="37"/>
      <c r="U77" s="35"/>
      <c r="V77" s="35"/>
      <c r="W77" s="35"/>
      <c r="X77" s="35"/>
      <c r="Y77" s="35"/>
      <c r="Z77" s="35"/>
      <c r="AA77" s="35"/>
      <c r="AB77" s="35"/>
    </row>
    <row r="78" spans="1:28" s="42" customFormat="1" ht="12.75" customHeight="1">
      <c r="A78" s="56" t="s">
        <v>805</v>
      </c>
      <c r="B78" s="99" t="s">
        <v>543</v>
      </c>
      <c r="C78" s="98" t="s">
        <v>804</v>
      </c>
      <c r="D78" s="35" t="s">
        <v>803</v>
      </c>
      <c r="E78" s="35">
        <v>27</v>
      </c>
      <c r="F78" s="35">
        <v>3</v>
      </c>
      <c r="G78" s="97">
        <v>25</v>
      </c>
      <c r="H78" s="97"/>
      <c r="I78" s="96">
        <v>600</v>
      </c>
      <c r="J78" s="43" t="s">
        <v>757</v>
      </c>
      <c r="K78" s="44">
        <v>43291</v>
      </c>
      <c r="L78" s="37">
        <f>Table113[[#This Row],[Date plantation]]-Table113[[#This Row],[Date semis]]</f>
        <v>20</v>
      </c>
      <c r="M78" s="44">
        <v>43311</v>
      </c>
      <c r="N78" s="37">
        <f>O78-K78</f>
        <v>48</v>
      </c>
      <c r="O78" s="65">
        <v>43339</v>
      </c>
      <c r="P78" s="36">
        <v>43449</v>
      </c>
      <c r="Q78" s="37">
        <f>P78-O78</f>
        <v>110</v>
      </c>
      <c r="R78" s="38"/>
      <c r="S78" s="37"/>
      <c r="T78" s="37"/>
      <c r="U78" s="35"/>
      <c r="V78" s="35"/>
      <c r="W78" s="35"/>
      <c r="X78" s="35"/>
      <c r="Y78" s="35"/>
      <c r="Z78" s="35"/>
      <c r="AA78" s="35"/>
      <c r="AB78" s="35"/>
    </row>
    <row r="79" spans="1:28" s="42" customFormat="1" ht="12.75" customHeight="1">
      <c r="A79" s="56" t="s">
        <v>802</v>
      </c>
      <c r="B79" s="99" t="s">
        <v>599</v>
      </c>
      <c r="C79" s="98" t="s">
        <v>761</v>
      </c>
      <c r="D79" s="35" t="s">
        <v>786</v>
      </c>
      <c r="E79" s="35">
        <v>18</v>
      </c>
      <c r="F79" s="35">
        <v>7</v>
      </c>
      <c r="G79" s="97">
        <v>10</v>
      </c>
      <c r="H79" s="97"/>
      <c r="I79" s="96">
        <v>1500</v>
      </c>
      <c r="J79" s="43" t="s">
        <v>757</v>
      </c>
      <c r="K79" s="44">
        <v>43291</v>
      </c>
      <c r="L79" s="37">
        <f>Table113[[#This Row],[Date plantation]]-Table113[[#This Row],[Date semis]]</f>
        <v>13</v>
      </c>
      <c r="M79" s="44">
        <v>43304</v>
      </c>
      <c r="N79" s="37">
        <f>O79-K79</f>
        <v>41</v>
      </c>
      <c r="O79" s="65">
        <v>43332</v>
      </c>
      <c r="P79" s="36">
        <v>43356</v>
      </c>
      <c r="Q79" s="37">
        <f>P79-O79</f>
        <v>24</v>
      </c>
      <c r="R79" s="38"/>
      <c r="S79" s="37"/>
      <c r="T79" s="37"/>
      <c r="U79" s="35"/>
      <c r="V79" s="35"/>
      <c r="W79" s="35"/>
      <c r="X79" s="35"/>
      <c r="Y79" s="35"/>
      <c r="Z79" s="35"/>
      <c r="AA79" s="35"/>
      <c r="AB79" s="35"/>
    </row>
    <row r="80" spans="1:28" s="42" customFormat="1" ht="12.75" customHeight="1">
      <c r="A80" s="56" t="s">
        <v>801</v>
      </c>
      <c r="B80" s="99" t="s">
        <v>601</v>
      </c>
      <c r="C80" s="98" t="s">
        <v>761</v>
      </c>
      <c r="D80" s="35" t="s">
        <v>786</v>
      </c>
      <c r="E80" s="35">
        <v>18</v>
      </c>
      <c r="F80" s="35">
        <v>7</v>
      </c>
      <c r="G80" s="97">
        <v>10</v>
      </c>
      <c r="H80" s="97"/>
      <c r="I80" s="96">
        <v>1600</v>
      </c>
      <c r="J80" s="43" t="s">
        <v>757</v>
      </c>
      <c r="K80" s="44">
        <v>43299</v>
      </c>
      <c r="L80" s="37">
        <f>Table113[[#This Row],[Date plantation]]-Table113[[#This Row],[Date semis]]</f>
        <v>14</v>
      </c>
      <c r="M80" s="44">
        <v>43313</v>
      </c>
      <c r="N80" s="37">
        <f>O80-K80</f>
        <v>40</v>
      </c>
      <c r="O80" s="65">
        <v>43339</v>
      </c>
      <c r="P80" s="36">
        <v>43363</v>
      </c>
      <c r="Q80" s="37">
        <f>P80-O80</f>
        <v>24</v>
      </c>
      <c r="R80" s="38"/>
      <c r="S80" s="37"/>
      <c r="T80" s="37"/>
      <c r="U80" s="35"/>
      <c r="V80" s="35"/>
      <c r="W80" s="35"/>
      <c r="X80" s="35"/>
      <c r="Y80" s="35"/>
      <c r="Z80" s="35"/>
      <c r="AA80" s="35"/>
      <c r="AB80" s="35"/>
    </row>
    <row r="81" spans="1:28" s="42" customFormat="1" ht="12.75" customHeight="1">
      <c r="A81" s="56" t="s">
        <v>800</v>
      </c>
      <c r="B81" s="99" t="s">
        <v>602</v>
      </c>
      <c r="C81" s="98" t="s">
        <v>761</v>
      </c>
      <c r="D81" s="35" t="s">
        <v>786</v>
      </c>
      <c r="E81" s="35">
        <v>18</v>
      </c>
      <c r="F81" s="35">
        <v>7</v>
      </c>
      <c r="G81" s="97">
        <v>10</v>
      </c>
      <c r="H81" s="97"/>
      <c r="I81" s="96">
        <v>1600</v>
      </c>
      <c r="J81" s="43" t="s">
        <v>757</v>
      </c>
      <c r="K81" s="44">
        <v>43305</v>
      </c>
      <c r="L81" s="37">
        <f>Table113[[#This Row],[Date plantation]]-Table113[[#This Row],[Date semis]]</f>
        <v>21</v>
      </c>
      <c r="M81" s="44">
        <v>43326</v>
      </c>
      <c r="N81" s="37">
        <f>O81-K81</f>
        <v>48</v>
      </c>
      <c r="O81" s="65">
        <v>43353</v>
      </c>
      <c r="P81" s="36">
        <v>43398</v>
      </c>
      <c r="Q81" s="37">
        <f>P81-O81</f>
        <v>45</v>
      </c>
      <c r="R81" s="38"/>
      <c r="S81" s="37"/>
      <c r="T81" s="37"/>
      <c r="U81" s="35"/>
      <c r="V81" s="35"/>
      <c r="W81" s="35"/>
      <c r="X81" s="35"/>
      <c r="Y81" s="35"/>
      <c r="Z81" s="35"/>
      <c r="AA81" s="35"/>
      <c r="AB81" s="35"/>
    </row>
    <row r="82" spans="1:28" s="42" customFormat="1" ht="12.75" customHeight="1">
      <c r="A82" s="56" t="s">
        <v>799</v>
      </c>
      <c r="B82" s="99" t="s">
        <v>541</v>
      </c>
      <c r="C82" s="98" t="s">
        <v>798</v>
      </c>
      <c r="D82" s="35" t="s">
        <v>776</v>
      </c>
      <c r="E82" s="35">
        <v>18</v>
      </c>
      <c r="F82" s="35">
        <v>7</v>
      </c>
      <c r="G82" s="97">
        <v>10</v>
      </c>
      <c r="H82" s="97"/>
      <c r="I82" s="96"/>
      <c r="J82" s="43" t="s">
        <v>2</v>
      </c>
      <c r="K82" s="44">
        <v>43307</v>
      </c>
      <c r="L82" s="37">
        <f>Table113[[#This Row],[Date plantation]]-Table113[[#This Row],[Date semis]]</f>
        <v>0</v>
      </c>
      <c r="M82" s="44">
        <v>43307</v>
      </c>
      <c r="N82" s="37">
        <f>O82-K82</f>
        <v>53</v>
      </c>
      <c r="O82" s="65">
        <v>43360</v>
      </c>
      <c r="P82" s="36">
        <v>43388</v>
      </c>
      <c r="Q82" s="37">
        <f>P82-O82</f>
        <v>28</v>
      </c>
      <c r="R82" s="38"/>
      <c r="S82" s="37"/>
      <c r="T82" s="37"/>
      <c r="U82" s="35"/>
      <c r="V82" s="35"/>
      <c r="W82" s="35"/>
      <c r="X82" s="35"/>
      <c r="Y82" s="35"/>
      <c r="Z82" s="35"/>
      <c r="AA82" s="35"/>
      <c r="AB82" s="35"/>
    </row>
    <row r="83" spans="1:28" s="42" customFormat="1" ht="12.75" customHeight="1">
      <c r="A83" s="56" t="s">
        <v>797</v>
      </c>
      <c r="B83" s="99" t="s">
        <v>529</v>
      </c>
      <c r="C83" s="98" t="s">
        <v>796</v>
      </c>
      <c r="D83" s="35"/>
      <c r="E83" s="35">
        <v>18</v>
      </c>
      <c r="F83" s="35">
        <v>7</v>
      </c>
      <c r="G83" s="97">
        <v>10</v>
      </c>
      <c r="H83" s="97"/>
      <c r="I83" s="96"/>
      <c r="J83" s="43" t="s">
        <v>2</v>
      </c>
      <c r="K83" s="44">
        <v>43312</v>
      </c>
      <c r="L83" s="37">
        <f>Table113[[#This Row],[Date plantation]]-Table113[[#This Row],[Date semis]]</f>
        <v>0</v>
      </c>
      <c r="M83" s="44">
        <v>43312</v>
      </c>
      <c r="N83" s="37">
        <f>O83-K83</f>
        <v>65</v>
      </c>
      <c r="O83" s="65">
        <v>43377</v>
      </c>
      <c r="P83" s="36">
        <v>43449</v>
      </c>
      <c r="Q83" s="37">
        <f>P83-O83</f>
        <v>72</v>
      </c>
      <c r="R83" s="38"/>
      <c r="S83" s="37"/>
      <c r="T83" s="37"/>
      <c r="U83" s="35"/>
      <c r="V83" s="35"/>
      <c r="W83" s="35"/>
      <c r="X83" s="35"/>
      <c r="Y83" s="35"/>
      <c r="Z83" s="35"/>
      <c r="AA83" s="35"/>
      <c r="AB83" s="35"/>
    </row>
    <row r="84" spans="1:28" s="42" customFormat="1" ht="12.75" customHeight="1">
      <c r="A84" s="56" t="s">
        <v>795</v>
      </c>
      <c r="B84" s="99" t="s">
        <v>794</v>
      </c>
      <c r="C84" s="98" t="s">
        <v>595</v>
      </c>
      <c r="D84" s="35"/>
      <c r="E84" s="35">
        <v>15</v>
      </c>
      <c r="F84" s="35">
        <v>8</v>
      </c>
      <c r="G84" s="97"/>
      <c r="H84" s="97"/>
      <c r="I84" s="96"/>
      <c r="J84" s="43" t="s">
        <v>2</v>
      </c>
      <c r="K84" s="44">
        <v>43312</v>
      </c>
      <c r="L84" s="37">
        <f>Table113[[#This Row],[Date plantation]]-Table113[[#This Row],[Date semis]]</f>
        <v>0</v>
      </c>
      <c r="M84" s="44">
        <v>43312</v>
      </c>
      <c r="N84" s="37">
        <f>O84-K84</f>
        <v>65</v>
      </c>
      <c r="O84" s="65">
        <v>43377</v>
      </c>
      <c r="P84" s="36">
        <v>43449</v>
      </c>
      <c r="Q84" s="37">
        <f>P84-O84</f>
        <v>72</v>
      </c>
      <c r="R84" s="38"/>
      <c r="S84" s="37"/>
      <c r="T84" s="37"/>
      <c r="U84" s="35"/>
      <c r="V84" s="35"/>
      <c r="W84" s="35"/>
      <c r="X84" s="35"/>
      <c r="Y84" s="35"/>
      <c r="Z84" s="35"/>
      <c r="AA84" s="35"/>
      <c r="AB84" s="35"/>
    </row>
    <row r="85" spans="1:28" s="42" customFormat="1" ht="12.75" customHeight="1">
      <c r="A85" s="56" t="s">
        <v>793</v>
      </c>
      <c r="B85" s="99" t="s">
        <v>603</v>
      </c>
      <c r="C85" s="98" t="s">
        <v>761</v>
      </c>
      <c r="D85" s="35" t="s">
        <v>786</v>
      </c>
      <c r="E85" s="35">
        <v>18</v>
      </c>
      <c r="F85" s="35">
        <v>7</v>
      </c>
      <c r="G85" s="97">
        <v>10</v>
      </c>
      <c r="H85" s="97"/>
      <c r="I85" s="96">
        <v>1600</v>
      </c>
      <c r="J85" s="43" t="s">
        <v>757</v>
      </c>
      <c r="K85" s="44">
        <v>43313</v>
      </c>
      <c r="L85" s="37">
        <f>Table113[[#This Row],[Date plantation]]-Table113[[#This Row],[Date semis]]</f>
        <v>16</v>
      </c>
      <c r="M85" s="44">
        <v>43329</v>
      </c>
      <c r="N85" s="37">
        <f>O85-K85</f>
        <v>47</v>
      </c>
      <c r="O85" s="65">
        <v>43360</v>
      </c>
      <c r="P85" s="36">
        <v>43449</v>
      </c>
      <c r="Q85" s="37">
        <f>P85-O85</f>
        <v>89</v>
      </c>
      <c r="R85" s="38"/>
      <c r="S85" s="37"/>
      <c r="T85" s="37"/>
      <c r="U85" s="35"/>
      <c r="V85" s="35"/>
      <c r="W85" s="35"/>
      <c r="X85" s="35"/>
      <c r="Y85" s="35"/>
      <c r="Z85" s="35"/>
      <c r="AA85" s="35"/>
      <c r="AB85" s="35"/>
    </row>
    <row r="86" spans="1:28" s="42" customFormat="1" ht="12.75" customHeight="1">
      <c r="A86" s="56" t="s">
        <v>792</v>
      </c>
      <c r="B86" s="99" t="s">
        <v>542</v>
      </c>
      <c r="C86" s="35" t="s">
        <v>567</v>
      </c>
      <c r="D86" s="35" t="s">
        <v>764</v>
      </c>
      <c r="E86" s="35">
        <v>9</v>
      </c>
      <c r="F86" s="35">
        <v>3</v>
      </c>
      <c r="G86" s="97">
        <v>10</v>
      </c>
      <c r="H86" s="97"/>
      <c r="I86" s="96"/>
      <c r="J86" s="43" t="s">
        <v>2</v>
      </c>
      <c r="K86" s="44">
        <v>43313</v>
      </c>
      <c r="L86" s="37">
        <f>Table113[[#This Row],[Date plantation]]-Table113[[#This Row],[Date semis]]</f>
        <v>0</v>
      </c>
      <c r="M86" s="44">
        <v>43313</v>
      </c>
      <c r="N86" s="37">
        <f>O86-K86</f>
        <v>71</v>
      </c>
      <c r="O86" s="65">
        <v>43384</v>
      </c>
      <c r="P86" s="36">
        <v>43434</v>
      </c>
      <c r="Q86" s="37">
        <f>P86-O86</f>
        <v>50</v>
      </c>
      <c r="R86" s="38"/>
      <c r="S86" s="37"/>
      <c r="T86" s="37"/>
      <c r="U86" s="35"/>
      <c r="V86" s="35"/>
      <c r="W86" s="35"/>
      <c r="X86" s="35"/>
      <c r="Y86" s="35"/>
      <c r="Z86" s="35"/>
      <c r="AA86" s="35"/>
      <c r="AB86" s="35"/>
    </row>
    <row r="87" spans="1:28" s="42" customFormat="1" ht="12.75" customHeight="1">
      <c r="A87" s="56" t="s">
        <v>791</v>
      </c>
      <c r="B87" s="99" t="s">
        <v>744</v>
      </c>
      <c r="C87" s="98" t="s">
        <v>790</v>
      </c>
      <c r="D87" s="35" t="s">
        <v>789</v>
      </c>
      <c r="E87" s="35">
        <v>12</v>
      </c>
      <c r="F87" s="35">
        <v>3</v>
      </c>
      <c r="G87" s="97">
        <v>50</v>
      </c>
      <c r="H87" s="97"/>
      <c r="I87" s="96">
        <v>300</v>
      </c>
      <c r="J87" s="43" t="s">
        <v>757</v>
      </c>
      <c r="K87" s="44">
        <v>43313</v>
      </c>
      <c r="L87" s="37">
        <f>Table113[[#This Row],[Date plantation]]-Table113[[#This Row],[Date semis]]</f>
        <v>28</v>
      </c>
      <c r="M87" s="44">
        <v>43341</v>
      </c>
      <c r="N87" s="37">
        <f>O87-K87</f>
        <v>90</v>
      </c>
      <c r="O87" s="65">
        <v>43403</v>
      </c>
      <c r="P87" s="36">
        <v>43449</v>
      </c>
      <c r="Q87" s="37">
        <f>P87-O87</f>
        <v>46</v>
      </c>
      <c r="R87" s="38"/>
      <c r="S87" s="37"/>
      <c r="T87" s="37"/>
      <c r="U87" s="35"/>
      <c r="V87" s="35"/>
      <c r="W87" s="35"/>
      <c r="X87" s="35"/>
      <c r="Y87" s="35"/>
      <c r="Z87" s="35"/>
      <c r="AA87" s="35"/>
      <c r="AB87" s="35"/>
    </row>
    <row r="88" spans="1:28" s="42" customFormat="1" ht="12.75" customHeight="1">
      <c r="A88" s="56" t="s">
        <v>788</v>
      </c>
      <c r="B88" s="99" t="s">
        <v>787</v>
      </c>
      <c r="C88" s="98" t="s">
        <v>761</v>
      </c>
      <c r="D88" s="35" t="s">
        <v>786</v>
      </c>
      <c r="E88" s="35">
        <v>18</v>
      </c>
      <c r="F88" s="35">
        <v>7</v>
      </c>
      <c r="G88" s="97">
        <v>10</v>
      </c>
      <c r="H88" s="97"/>
      <c r="I88" s="96">
        <v>1600</v>
      </c>
      <c r="J88" s="43" t="s">
        <v>757</v>
      </c>
      <c r="K88" s="44">
        <v>43319</v>
      </c>
      <c r="L88" s="37">
        <f>Table113[[#This Row],[Date plantation]]-Table113[[#This Row],[Date semis]]</f>
        <v>16</v>
      </c>
      <c r="M88" s="44">
        <v>43335</v>
      </c>
      <c r="N88" s="37">
        <f>O88-K88</f>
        <v>36</v>
      </c>
      <c r="O88" s="65">
        <v>43355</v>
      </c>
      <c r="P88" s="36">
        <v>43363</v>
      </c>
      <c r="Q88" s="37">
        <f>P88-O88</f>
        <v>8</v>
      </c>
      <c r="R88" s="38"/>
      <c r="S88" s="37"/>
      <c r="T88" s="37"/>
      <c r="U88" s="35"/>
      <c r="V88" s="35"/>
      <c r="W88" s="35"/>
      <c r="X88" s="35"/>
      <c r="Y88" s="35"/>
      <c r="Z88" s="35"/>
      <c r="AA88" s="35"/>
      <c r="AB88" s="35"/>
    </row>
    <row r="89" spans="1:28" s="42" customFormat="1" ht="12.75" customHeight="1">
      <c r="A89" s="56" t="s">
        <v>785</v>
      </c>
      <c r="B89" s="99" t="s">
        <v>592</v>
      </c>
      <c r="C89" s="98" t="s">
        <v>565</v>
      </c>
      <c r="D89" s="35" t="s">
        <v>764</v>
      </c>
      <c r="E89" s="35">
        <v>27</v>
      </c>
      <c r="F89" s="35">
        <v>7</v>
      </c>
      <c r="G89" s="97">
        <v>10</v>
      </c>
      <c r="H89" s="97"/>
      <c r="I89" s="96">
        <v>2400</v>
      </c>
      <c r="J89" s="43" t="s">
        <v>757</v>
      </c>
      <c r="K89" s="44">
        <v>43321</v>
      </c>
      <c r="L89" s="37">
        <f>Table113[[#This Row],[Date plantation]]-Table113[[#This Row],[Date semis]]</f>
        <v>26</v>
      </c>
      <c r="M89" s="44">
        <v>43347</v>
      </c>
      <c r="N89" s="37">
        <f>O89-K89</f>
        <v>82</v>
      </c>
      <c r="O89" s="65">
        <v>43403</v>
      </c>
      <c r="P89" s="36">
        <v>43451</v>
      </c>
      <c r="Q89" s="37">
        <f>P89-O89</f>
        <v>48</v>
      </c>
      <c r="R89" s="38"/>
      <c r="S89" s="37"/>
      <c r="T89" s="37"/>
      <c r="U89" s="35"/>
      <c r="V89" s="35"/>
      <c r="W89" s="35"/>
      <c r="X89" s="35"/>
      <c r="Y89" s="35"/>
      <c r="Z89" s="35"/>
      <c r="AA89" s="35"/>
      <c r="AB89" s="35"/>
    </row>
    <row r="90" spans="1:28" s="42" customFormat="1" ht="12.75" customHeight="1">
      <c r="A90" s="56" t="s">
        <v>784</v>
      </c>
      <c r="B90" s="99" t="s">
        <v>783</v>
      </c>
      <c r="C90" s="98" t="s">
        <v>761</v>
      </c>
      <c r="D90" s="35"/>
      <c r="E90" s="35">
        <v>18</v>
      </c>
      <c r="F90" s="35">
        <v>7</v>
      </c>
      <c r="G90" s="97">
        <v>10</v>
      </c>
      <c r="H90" s="97"/>
      <c r="I90" s="96">
        <v>1600</v>
      </c>
      <c r="J90" s="43" t="s">
        <v>757</v>
      </c>
      <c r="K90" s="44">
        <v>43325</v>
      </c>
      <c r="L90" s="37">
        <f>Table113[[#This Row],[Date plantation]]-Table113[[#This Row],[Date semis]]</f>
        <v>16</v>
      </c>
      <c r="M90" s="44">
        <v>43341</v>
      </c>
      <c r="N90" s="37">
        <f>O90-K90</f>
        <v>42</v>
      </c>
      <c r="O90" s="65">
        <v>43367</v>
      </c>
      <c r="P90" s="36">
        <v>43449</v>
      </c>
      <c r="Q90" s="37">
        <f>P90-O90</f>
        <v>82</v>
      </c>
      <c r="R90" s="38"/>
      <c r="S90" s="37"/>
      <c r="T90" s="37"/>
      <c r="U90" s="35"/>
      <c r="V90" s="35"/>
      <c r="W90" s="35"/>
      <c r="X90" s="35"/>
      <c r="Y90" s="35"/>
      <c r="Z90" s="35"/>
      <c r="AA90" s="35"/>
      <c r="AB90" s="35"/>
    </row>
    <row r="91" spans="1:28" s="42" customFormat="1" ht="12.75" customHeight="1">
      <c r="A91" s="56" t="s">
        <v>782</v>
      </c>
      <c r="B91" s="99" t="s">
        <v>781</v>
      </c>
      <c r="C91" s="98" t="s">
        <v>595</v>
      </c>
      <c r="D91" s="35" t="s">
        <v>764</v>
      </c>
      <c r="E91" s="35">
        <v>9</v>
      </c>
      <c r="F91" s="35">
        <v>3</v>
      </c>
      <c r="G91" s="97">
        <v>10</v>
      </c>
      <c r="H91" s="97"/>
      <c r="I91" s="96"/>
      <c r="J91" s="43" t="s">
        <v>2</v>
      </c>
      <c r="K91" s="44">
        <v>43328</v>
      </c>
      <c r="L91" s="37">
        <f>Table113[[#This Row],[Date plantation]]-Table113[[#This Row],[Date semis]]</f>
        <v>0</v>
      </c>
      <c r="M91" s="44">
        <v>43328</v>
      </c>
      <c r="N91" s="37">
        <f>O91-K91</f>
        <v>77</v>
      </c>
      <c r="O91" s="65">
        <v>43405</v>
      </c>
      <c r="P91" s="36">
        <v>43451</v>
      </c>
      <c r="Q91" s="37">
        <f>P91-O91</f>
        <v>46</v>
      </c>
      <c r="R91" s="38"/>
      <c r="S91" s="37"/>
      <c r="T91" s="37"/>
      <c r="U91" s="35"/>
      <c r="V91" s="35"/>
      <c r="W91" s="35"/>
      <c r="X91" s="35"/>
      <c r="Y91" s="35"/>
      <c r="Z91" s="35"/>
      <c r="AA91" s="35"/>
      <c r="AB91" s="35"/>
    </row>
    <row r="92" spans="1:28" s="42" customFormat="1" ht="12.75" customHeight="1">
      <c r="A92" s="56" t="s">
        <v>780</v>
      </c>
      <c r="B92" s="99" t="s">
        <v>539</v>
      </c>
      <c r="C92" s="98" t="s">
        <v>779</v>
      </c>
      <c r="D92" s="35" t="s">
        <v>764</v>
      </c>
      <c r="E92" s="35">
        <v>9</v>
      </c>
      <c r="F92" s="35">
        <v>3</v>
      </c>
      <c r="G92" s="97">
        <v>10</v>
      </c>
      <c r="H92" s="97"/>
      <c r="I92" s="96"/>
      <c r="J92" s="43" t="s">
        <v>2</v>
      </c>
      <c r="K92" s="44">
        <v>43328</v>
      </c>
      <c r="L92" s="37">
        <f>Table113[[#This Row],[Date plantation]]-Table113[[#This Row],[Date semis]]</f>
        <v>0</v>
      </c>
      <c r="M92" s="44">
        <v>43328</v>
      </c>
      <c r="N92" s="37">
        <f>O92-K92</f>
        <v>63</v>
      </c>
      <c r="O92" s="65">
        <v>43391</v>
      </c>
      <c r="P92" s="36">
        <v>43451</v>
      </c>
      <c r="Q92" s="37">
        <f>P92-O92</f>
        <v>60</v>
      </c>
      <c r="R92" s="38"/>
      <c r="S92" s="37"/>
      <c r="T92" s="37"/>
      <c r="U92" s="35"/>
      <c r="V92" s="35"/>
      <c r="W92" s="35"/>
      <c r="X92" s="35"/>
      <c r="Y92" s="35"/>
      <c r="Z92" s="35"/>
      <c r="AA92" s="35"/>
      <c r="AB92" s="35"/>
    </row>
    <row r="93" spans="1:28" s="42" customFormat="1" ht="12.75" customHeight="1">
      <c r="A93" s="56" t="s">
        <v>778</v>
      </c>
      <c r="B93" s="99" t="s">
        <v>597</v>
      </c>
      <c r="C93" s="98" t="s">
        <v>567</v>
      </c>
      <c r="D93" s="35" t="s">
        <v>764</v>
      </c>
      <c r="E93" s="35">
        <v>9</v>
      </c>
      <c r="F93" s="35">
        <v>3</v>
      </c>
      <c r="G93" s="97">
        <v>10</v>
      </c>
      <c r="H93" s="97"/>
      <c r="I93" s="96"/>
      <c r="J93" s="43" t="s">
        <v>2</v>
      </c>
      <c r="K93" s="44">
        <v>43328</v>
      </c>
      <c r="L93" s="37">
        <f>Table113[[#This Row],[Date plantation]]-Table113[[#This Row],[Date semis]]</f>
        <v>0</v>
      </c>
      <c r="M93" s="44">
        <v>43328</v>
      </c>
      <c r="N93" s="37">
        <f>O93-K93</f>
        <v>77</v>
      </c>
      <c r="O93" s="65">
        <v>43405</v>
      </c>
      <c r="P93" s="36">
        <v>43434</v>
      </c>
      <c r="Q93" s="37">
        <f>P93-O93</f>
        <v>29</v>
      </c>
      <c r="R93" s="38"/>
      <c r="S93" s="37"/>
      <c r="T93" s="37"/>
      <c r="U93" s="35"/>
      <c r="V93" s="35"/>
      <c r="W93" s="35"/>
      <c r="X93" s="35"/>
      <c r="Y93" s="35"/>
      <c r="Z93" s="35"/>
      <c r="AA93" s="35"/>
      <c r="AB93" s="35"/>
    </row>
    <row r="94" spans="1:28" s="42" customFormat="1" ht="12.75" customHeight="1">
      <c r="A94" s="56" t="s">
        <v>777</v>
      </c>
      <c r="B94" s="99" t="s">
        <v>568</v>
      </c>
      <c r="C94" s="99" t="s">
        <v>568</v>
      </c>
      <c r="D94" s="35" t="s">
        <v>776</v>
      </c>
      <c r="E94" s="35">
        <v>27</v>
      </c>
      <c r="F94" s="35">
        <v>3</v>
      </c>
      <c r="G94" s="97">
        <v>5</v>
      </c>
      <c r="H94" s="97"/>
      <c r="I94" s="96"/>
      <c r="J94" s="43" t="s">
        <v>2</v>
      </c>
      <c r="K94" s="44">
        <v>43328</v>
      </c>
      <c r="L94" s="37">
        <f>Table113[[#This Row],[Date plantation]]-Table113[[#This Row],[Date semis]]</f>
        <v>0</v>
      </c>
      <c r="M94" s="44">
        <v>43328</v>
      </c>
      <c r="N94" s="37">
        <f>O94-K94</f>
        <v>78</v>
      </c>
      <c r="O94" s="65">
        <v>43406</v>
      </c>
      <c r="P94" s="36">
        <v>43426</v>
      </c>
      <c r="Q94" s="37">
        <f>P94-O94</f>
        <v>20</v>
      </c>
      <c r="R94" s="38"/>
      <c r="S94" s="37"/>
      <c r="T94" s="37"/>
      <c r="U94" s="35"/>
      <c r="V94" s="35"/>
      <c r="W94" s="35"/>
      <c r="X94" s="35"/>
      <c r="Y94" s="35"/>
      <c r="Z94" s="35"/>
      <c r="AA94" s="35"/>
      <c r="AB94" s="35"/>
    </row>
    <row r="95" spans="1:28" s="42" customFormat="1" ht="12.75" customHeight="1">
      <c r="A95" s="56" t="s">
        <v>775</v>
      </c>
      <c r="B95" s="99" t="s">
        <v>594</v>
      </c>
      <c r="C95" s="98" t="s">
        <v>565</v>
      </c>
      <c r="D95" s="35" t="s">
        <v>764</v>
      </c>
      <c r="E95" s="35">
        <v>27</v>
      </c>
      <c r="F95" s="35">
        <v>7</v>
      </c>
      <c r="G95" s="97">
        <v>10</v>
      </c>
      <c r="H95" s="97"/>
      <c r="I95" s="96">
        <v>2400</v>
      </c>
      <c r="J95" s="43" t="s">
        <v>757</v>
      </c>
      <c r="K95" s="44">
        <v>43329</v>
      </c>
      <c r="L95" s="37">
        <f>Table113[[#This Row],[Date plantation]]-Table113[[#This Row],[Date semis]]</f>
        <v>28</v>
      </c>
      <c r="M95" s="44">
        <v>43357</v>
      </c>
      <c r="N95" s="37">
        <f>O95-K95</f>
        <v>87</v>
      </c>
      <c r="O95" s="65">
        <v>43416</v>
      </c>
      <c r="P95" s="36">
        <v>43451</v>
      </c>
      <c r="Q95" s="37">
        <f>P95-O95</f>
        <v>35</v>
      </c>
      <c r="R95" s="38"/>
      <c r="S95" s="37"/>
      <c r="T95" s="37"/>
      <c r="U95" s="35"/>
      <c r="V95" s="35"/>
      <c r="W95" s="35"/>
      <c r="X95" s="35"/>
      <c r="Y95" s="35"/>
      <c r="Z95" s="35"/>
      <c r="AA95" s="35"/>
      <c r="AB95" s="35"/>
    </row>
    <row r="96" spans="1:28" s="42" customFormat="1" ht="12.75" customHeight="1">
      <c r="A96" s="56" t="s">
        <v>774</v>
      </c>
      <c r="B96" s="99" t="s">
        <v>773</v>
      </c>
      <c r="C96" s="98" t="s">
        <v>761</v>
      </c>
      <c r="D96" s="35"/>
      <c r="E96" s="35"/>
      <c r="F96" s="35"/>
      <c r="G96" s="97"/>
      <c r="H96" s="97"/>
      <c r="I96" s="96">
        <v>1600</v>
      </c>
      <c r="J96" s="43" t="s">
        <v>757</v>
      </c>
      <c r="K96" s="44">
        <v>43333</v>
      </c>
      <c r="L96" s="37">
        <f>Table113[[#This Row],[Date plantation]]-Table113[[#This Row],[Date semis]]</f>
        <v>16</v>
      </c>
      <c r="M96" s="44">
        <v>43349</v>
      </c>
      <c r="N96" s="37">
        <f>O96-K96</f>
        <v>48</v>
      </c>
      <c r="O96" s="65">
        <v>43381</v>
      </c>
      <c r="P96" s="36">
        <v>43449</v>
      </c>
      <c r="Q96" s="37">
        <f>P96-O96</f>
        <v>68</v>
      </c>
      <c r="R96" s="38"/>
      <c r="S96" s="37"/>
      <c r="T96" s="37"/>
      <c r="U96" s="35"/>
      <c r="V96" s="35"/>
      <c r="W96" s="35"/>
      <c r="X96" s="35"/>
      <c r="Y96" s="35"/>
      <c r="Z96" s="35"/>
      <c r="AA96" s="35"/>
      <c r="AB96" s="35"/>
    </row>
    <row r="97" spans="1:28" s="42" customFormat="1" ht="12.75" customHeight="1">
      <c r="A97" s="56" t="s">
        <v>772</v>
      </c>
      <c r="B97" s="99" t="s">
        <v>600</v>
      </c>
      <c r="C97" s="98" t="s">
        <v>565</v>
      </c>
      <c r="D97" s="35" t="s">
        <v>764</v>
      </c>
      <c r="E97" s="35"/>
      <c r="F97" s="35"/>
      <c r="G97" s="97"/>
      <c r="H97" s="97"/>
      <c r="I97" s="96">
        <v>2400</v>
      </c>
      <c r="J97" s="43" t="s">
        <v>757</v>
      </c>
      <c r="K97" s="44">
        <v>43335</v>
      </c>
      <c r="L97" s="37">
        <f>Table113[[#This Row],[Date plantation]]-Table113[[#This Row],[Date semis]]</f>
        <v>28</v>
      </c>
      <c r="M97" s="44">
        <v>43363</v>
      </c>
      <c r="N97" s="37">
        <f>O97-K97</f>
        <v>89</v>
      </c>
      <c r="O97" s="65">
        <v>43424</v>
      </c>
      <c r="P97" s="36">
        <v>43451</v>
      </c>
      <c r="Q97" s="37">
        <f>P97-O97</f>
        <v>27</v>
      </c>
      <c r="R97" s="38"/>
      <c r="S97" s="37"/>
      <c r="T97" s="37"/>
      <c r="U97" s="35"/>
      <c r="V97" s="35"/>
      <c r="W97" s="35"/>
      <c r="X97" s="35"/>
      <c r="Y97" s="35"/>
      <c r="Z97" s="35"/>
      <c r="AA97" s="35"/>
      <c r="AB97" s="35"/>
    </row>
    <row r="98" spans="1:28" s="42" customFormat="1" ht="12.75" customHeight="1">
      <c r="A98" s="56" t="s">
        <v>771</v>
      </c>
      <c r="B98" s="99" t="s">
        <v>770</v>
      </c>
      <c r="C98" s="98" t="s">
        <v>765</v>
      </c>
      <c r="D98" s="35" t="s">
        <v>764</v>
      </c>
      <c r="E98" s="35">
        <v>27</v>
      </c>
      <c r="F98" s="35">
        <v>12</v>
      </c>
      <c r="G98" s="97">
        <v>5</v>
      </c>
      <c r="H98" s="97"/>
      <c r="I98" s="96"/>
      <c r="J98" s="43" t="s">
        <v>2</v>
      </c>
      <c r="K98" s="44">
        <v>43341</v>
      </c>
      <c r="L98" s="37">
        <f>Table113[[#This Row],[Date plantation]]-Table113[[#This Row],[Date semis]]</f>
        <v>0</v>
      </c>
      <c r="M98" s="44">
        <v>43341</v>
      </c>
      <c r="N98" s="37">
        <f>O98-K98</f>
        <v>25</v>
      </c>
      <c r="O98" s="65">
        <v>43366</v>
      </c>
      <c r="P98" s="36">
        <v>43409</v>
      </c>
      <c r="Q98" s="37">
        <f>P98-O98</f>
        <v>43</v>
      </c>
      <c r="R98" s="38"/>
      <c r="S98" s="37"/>
      <c r="T98" s="37"/>
      <c r="U98" s="35"/>
      <c r="V98" s="35"/>
      <c r="W98" s="35"/>
      <c r="X98" s="35"/>
      <c r="Y98" s="35"/>
      <c r="Z98" s="35"/>
      <c r="AA98" s="35"/>
      <c r="AB98" s="35"/>
    </row>
    <row r="99" spans="1:28" s="42" customFormat="1" ht="12.75" customHeight="1">
      <c r="A99" s="56" t="s">
        <v>769</v>
      </c>
      <c r="B99" s="99" t="s">
        <v>768</v>
      </c>
      <c r="C99" s="98" t="s">
        <v>761</v>
      </c>
      <c r="D99" s="35"/>
      <c r="E99" s="35"/>
      <c r="F99" s="35"/>
      <c r="G99" s="97"/>
      <c r="H99" s="97"/>
      <c r="I99" s="96">
        <v>1600</v>
      </c>
      <c r="J99" s="43" t="s">
        <v>757</v>
      </c>
      <c r="K99" s="44">
        <v>43341</v>
      </c>
      <c r="L99" s="37">
        <f>Table113[[#This Row],[Date plantation]]-Table113[[#This Row],[Date semis]]</f>
        <v>16</v>
      </c>
      <c r="M99" s="44">
        <v>43357</v>
      </c>
      <c r="N99" s="37">
        <f>O99-K99</f>
        <v>62</v>
      </c>
      <c r="O99" s="65">
        <v>43403</v>
      </c>
      <c r="P99" s="36">
        <v>43449</v>
      </c>
      <c r="Q99" s="37">
        <f>P99-O99</f>
        <v>46</v>
      </c>
      <c r="R99" s="38"/>
      <c r="S99" s="37"/>
      <c r="T99" s="37"/>
      <c r="U99" s="35"/>
      <c r="V99" s="35"/>
      <c r="W99" s="35"/>
      <c r="X99" s="35"/>
      <c r="Y99" s="35"/>
      <c r="Z99" s="35"/>
      <c r="AA99" s="35"/>
      <c r="AB99" s="35"/>
    </row>
    <row r="100" spans="1:28" s="42" customFormat="1" ht="12.75" customHeight="1">
      <c r="A100" s="56" t="s">
        <v>767</v>
      </c>
      <c r="B100" s="99" t="s">
        <v>766</v>
      </c>
      <c r="C100" s="98" t="s">
        <v>765</v>
      </c>
      <c r="D100" s="35" t="s">
        <v>764</v>
      </c>
      <c r="E100" s="35">
        <v>20</v>
      </c>
      <c r="F100" s="35">
        <v>12</v>
      </c>
      <c r="G100" s="97">
        <v>5</v>
      </c>
      <c r="H100" s="97"/>
      <c r="I100" s="96"/>
      <c r="J100" s="43" t="s">
        <v>2</v>
      </c>
      <c r="K100" s="44">
        <v>43347</v>
      </c>
      <c r="L100" s="37">
        <f>Table113[[#This Row],[Date plantation]]-Table113[[#This Row],[Date semis]]</f>
        <v>0</v>
      </c>
      <c r="M100" s="44">
        <v>43347</v>
      </c>
      <c r="N100" s="37">
        <f>O100-K100</f>
        <v>27</v>
      </c>
      <c r="O100" s="65">
        <v>43374</v>
      </c>
      <c r="P100" s="36">
        <v>43409</v>
      </c>
      <c r="Q100" s="37">
        <f>P100-O100</f>
        <v>35</v>
      </c>
      <c r="R100" s="38"/>
      <c r="S100" s="37"/>
      <c r="T100" s="37"/>
      <c r="U100" s="35"/>
      <c r="V100" s="35"/>
      <c r="W100" s="35"/>
      <c r="X100" s="35"/>
      <c r="Y100" s="35"/>
      <c r="Z100" s="35"/>
      <c r="AA100" s="35"/>
      <c r="AB100" s="35"/>
    </row>
    <row r="101" spans="1:28" s="42" customFormat="1" ht="12.75" customHeight="1">
      <c r="A101" s="56" t="s">
        <v>763</v>
      </c>
      <c r="B101" s="99" t="s">
        <v>762</v>
      </c>
      <c r="C101" s="98" t="s">
        <v>761</v>
      </c>
      <c r="D101" s="35"/>
      <c r="E101" s="35"/>
      <c r="F101" s="35"/>
      <c r="G101" s="97"/>
      <c r="H101" s="97"/>
      <c r="I101" s="96">
        <v>1600</v>
      </c>
      <c r="J101" s="43" t="s">
        <v>757</v>
      </c>
      <c r="K101" s="44">
        <v>43349</v>
      </c>
      <c r="L101" s="37">
        <f>Table113[[#This Row],[Date plantation]]-Table113[[#This Row],[Date semis]]</f>
        <v>13</v>
      </c>
      <c r="M101" s="44">
        <v>43362</v>
      </c>
      <c r="N101" s="37">
        <f>O101-K101</f>
        <v>65</v>
      </c>
      <c r="O101" s="65">
        <v>43414</v>
      </c>
      <c r="P101" s="36">
        <v>43449</v>
      </c>
      <c r="Q101" s="37">
        <f>P101-O101</f>
        <v>35</v>
      </c>
      <c r="R101" s="38"/>
      <c r="S101" s="37"/>
      <c r="T101" s="37"/>
      <c r="U101" s="35"/>
      <c r="V101" s="35"/>
      <c r="W101" s="35"/>
      <c r="X101" s="35"/>
      <c r="Y101" s="35"/>
      <c r="Z101" s="35"/>
      <c r="AA101" s="35"/>
      <c r="AB101" s="35"/>
    </row>
    <row r="102" spans="1:28" s="42" customFormat="1" ht="12.75" customHeight="1">
      <c r="A102" s="56" t="s">
        <v>760</v>
      </c>
      <c r="B102" s="99" t="s">
        <v>759</v>
      </c>
      <c r="C102" s="98" t="s">
        <v>758</v>
      </c>
      <c r="D102" s="35"/>
      <c r="E102" s="35"/>
      <c r="F102" s="35"/>
      <c r="G102" s="97"/>
      <c r="H102" s="97"/>
      <c r="I102" s="96">
        <v>800</v>
      </c>
      <c r="J102" s="43" t="s">
        <v>757</v>
      </c>
      <c r="K102" s="44">
        <v>43356</v>
      </c>
      <c r="L102" s="37">
        <f>Table113[[#This Row],[Date plantation]]-Table113[[#This Row],[Date semis]]</f>
        <v>13</v>
      </c>
      <c r="M102" s="44">
        <v>43369</v>
      </c>
      <c r="N102" s="37">
        <f>O102-K102</f>
        <v>47</v>
      </c>
      <c r="O102" s="65">
        <v>43403</v>
      </c>
      <c r="P102" s="36">
        <v>43449</v>
      </c>
      <c r="Q102" s="37">
        <f>P102-O102</f>
        <v>46</v>
      </c>
      <c r="R102" s="38"/>
      <c r="S102" s="37"/>
      <c r="T102" s="37"/>
      <c r="U102" s="35"/>
      <c r="V102" s="35"/>
      <c r="W102" s="35"/>
      <c r="X102" s="35"/>
      <c r="Y102" s="35"/>
      <c r="Z102" s="35"/>
      <c r="AA102" s="35"/>
      <c r="AB102" s="35"/>
    </row>
    <row r="103" spans="1:28" s="42" customFormat="1" ht="12.75" customHeight="1">
      <c r="A103" s="56" t="s">
        <v>756</v>
      </c>
      <c r="B103" s="99" t="s">
        <v>604</v>
      </c>
      <c r="C103" s="98" t="s">
        <v>755</v>
      </c>
      <c r="D103" s="35"/>
      <c r="E103" s="35"/>
      <c r="F103" s="35"/>
      <c r="G103" s="97"/>
      <c r="H103" s="97"/>
      <c r="I103" s="96"/>
      <c r="J103" s="43" t="s">
        <v>2</v>
      </c>
      <c r="K103" s="44">
        <v>43361</v>
      </c>
      <c r="L103" s="37">
        <f>Table113[[#This Row],[Date plantation]]-Table113[[#This Row],[Date semis]]</f>
        <v>0</v>
      </c>
      <c r="M103" s="44">
        <v>43361</v>
      </c>
      <c r="N103" s="37">
        <f>O103-K103</f>
        <v>20</v>
      </c>
      <c r="O103" s="65">
        <v>43381</v>
      </c>
      <c r="P103" s="36">
        <v>43425</v>
      </c>
      <c r="Q103" s="37">
        <f>P103-O103</f>
        <v>44</v>
      </c>
      <c r="R103" s="38"/>
      <c r="S103" s="37"/>
      <c r="T103" s="37"/>
      <c r="U103" s="35"/>
      <c r="V103" s="35"/>
      <c r="W103" s="35"/>
      <c r="X103" s="35"/>
      <c r="Y103" s="35"/>
      <c r="Z103" s="35"/>
      <c r="AA103" s="35"/>
      <c r="AB103" s="35"/>
    </row>
    <row r="104" spans="1:28" s="42" customFormat="1" ht="12.75" customHeight="1">
      <c r="A104" s="56"/>
      <c r="B104" s="99"/>
      <c r="C104" s="98"/>
      <c r="D104" s="35"/>
      <c r="E104" s="35"/>
      <c r="F104" s="35"/>
      <c r="G104" s="97"/>
      <c r="H104" s="97"/>
      <c r="I104" s="96"/>
      <c r="J104" s="43"/>
      <c r="K104" s="44"/>
      <c r="L104" s="37">
        <f>Table113[[#This Row],[Date plantation]]-Table113[[#This Row],[Date semis]]</f>
        <v>0</v>
      </c>
      <c r="M104" s="44"/>
      <c r="N104" s="37">
        <f>O104-K104</f>
        <v>0</v>
      </c>
      <c r="O104" s="65"/>
      <c r="P104" s="36"/>
      <c r="Q104" s="37">
        <f>P104-O104</f>
        <v>0</v>
      </c>
      <c r="R104" s="38"/>
      <c r="S104" s="37"/>
      <c r="T104" s="37"/>
      <c r="U104" s="35"/>
      <c r="V104" s="35"/>
      <c r="W104" s="35"/>
      <c r="X104" s="35"/>
      <c r="Y104" s="35"/>
      <c r="Z104" s="35"/>
      <c r="AA104" s="35"/>
      <c r="AB104" s="35"/>
    </row>
    <row r="105" spans="1:28" s="42" customFormat="1" ht="12.75" customHeight="1">
      <c r="A105" s="56"/>
      <c r="B105" s="99"/>
      <c r="C105" s="98"/>
      <c r="D105" s="35"/>
      <c r="E105" s="35"/>
      <c r="F105" s="35"/>
      <c r="G105" s="97"/>
      <c r="H105" s="97"/>
      <c r="I105" s="96"/>
      <c r="J105" s="43"/>
      <c r="K105" s="44"/>
      <c r="L105" s="37">
        <f>Table113[[#This Row],[Date plantation]]-Table113[[#This Row],[Date semis]]</f>
        <v>0</v>
      </c>
      <c r="M105" s="44"/>
      <c r="N105" s="37">
        <f>O105-K105</f>
        <v>0</v>
      </c>
      <c r="O105" s="65"/>
      <c r="P105" s="36"/>
      <c r="Q105" s="37">
        <f>P105-O105</f>
        <v>0</v>
      </c>
      <c r="R105" s="38"/>
      <c r="S105" s="37"/>
      <c r="T105" s="37"/>
      <c r="U105" s="35"/>
      <c r="V105" s="35"/>
      <c r="W105" s="35"/>
      <c r="X105" s="35"/>
      <c r="Y105" s="35"/>
      <c r="Z105" s="35"/>
      <c r="AA105" s="35"/>
      <c r="AB105" s="35"/>
    </row>
    <row r="106" spans="1:28" ht="12">
      <c r="A106" s="39"/>
      <c r="B106" s="39" t="s">
        <v>466</v>
      </c>
      <c r="C106" s="39"/>
      <c r="D106" s="39"/>
      <c r="E106" s="39"/>
      <c r="F106" s="39"/>
      <c r="G106" s="95"/>
      <c r="H106" s="95"/>
      <c r="I106" s="94">
        <f>SUM(Table113[Qté Plants2])</f>
        <v>115260</v>
      </c>
      <c r="J106" s="39"/>
      <c r="K106" s="45"/>
      <c r="L106" s="39"/>
      <c r="M106" s="39"/>
      <c r="N106" s="39"/>
      <c r="O106" s="39"/>
      <c r="P106" s="23"/>
      <c r="Q106" s="40"/>
      <c r="R106" s="39"/>
      <c r="S106" s="39"/>
      <c r="T106" s="39"/>
      <c r="U106" s="39"/>
      <c r="V106" s="39"/>
      <c r="W106" s="39"/>
      <c r="X106" s="39"/>
    </row>
    <row r="107" spans="1:28">
      <c r="K107" s="46"/>
    </row>
  </sheetData>
  <pageMargins left="0.7" right="0.7" top="0.75" bottom="0.75" header="0.3" footer="0.3"/>
  <pageSetup paperSize="9" orientation="portrait" horizontalDpi="300" verticalDpi="300" r:id="rId1"/>
  <tableParts count="1">
    <tablePart r:id="rId2"/>
  </tableParts>
</worksheet>
</file>

<file path=xl/worksheets/sheet5.xml><?xml version="1.0" encoding="utf-8"?>
<worksheet xmlns="http://schemas.openxmlformats.org/spreadsheetml/2006/main" xmlns:r="http://schemas.openxmlformats.org/officeDocument/2006/relationships">
  <dimension ref="A1:F59"/>
  <sheetViews>
    <sheetView tabSelected="1" zoomScale="70" zoomScaleNormal="70" workbookViewId="0">
      <selection activeCell="F3" sqref="F3:F5"/>
    </sheetView>
  </sheetViews>
  <sheetFormatPr defaultRowHeight="15"/>
  <cols>
    <col min="1" max="1" width="15.7109375" customWidth="1"/>
    <col min="2" max="2" width="15.42578125" style="104" bestFit="1" customWidth="1"/>
    <col min="3" max="3" width="54.28515625" customWidth="1"/>
    <col min="4" max="4" width="10.42578125" customWidth="1"/>
    <col min="5" max="5" width="161" style="103" bestFit="1" customWidth="1"/>
    <col min="6" max="6" width="26.28515625" customWidth="1"/>
  </cols>
  <sheetData>
    <row r="1" spans="1:6" ht="18.75">
      <c r="A1" s="67" t="s">
        <v>78</v>
      </c>
      <c r="B1" s="64" t="s">
        <v>474</v>
      </c>
      <c r="C1" s="64" t="s">
        <v>610</v>
      </c>
      <c r="D1" s="64"/>
      <c r="E1" s="64" t="s">
        <v>609</v>
      </c>
    </row>
    <row r="2" spans="1:6">
      <c r="A2" s="67"/>
      <c r="B2" s="63">
        <v>43009</v>
      </c>
      <c r="C2" s="108" t="s">
        <v>949</v>
      </c>
      <c r="D2" s="61"/>
      <c r="E2" s="107" t="s">
        <v>955</v>
      </c>
    </row>
    <row r="3" spans="1:6" ht="32.25" customHeight="1">
      <c r="A3" s="67"/>
      <c r="B3" s="63">
        <v>43040</v>
      </c>
      <c r="C3" s="62" t="s">
        <v>983</v>
      </c>
      <c r="D3" s="111">
        <v>2</v>
      </c>
      <c r="E3" s="61" t="s">
        <v>988</v>
      </c>
      <c r="F3" s="112" t="s">
        <v>987</v>
      </c>
    </row>
    <row r="4" spans="1:6" ht="32.25" customHeight="1">
      <c r="A4" s="66"/>
      <c r="B4" s="63">
        <v>43252</v>
      </c>
      <c r="C4" s="62" t="s">
        <v>986</v>
      </c>
      <c r="D4" s="111">
        <v>8</v>
      </c>
      <c r="E4" s="110" t="s">
        <v>974</v>
      </c>
      <c r="F4" s="109"/>
    </row>
    <row r="5" spans="1:6" ht="32.25" customHeight="1">
      <c r="A5" s="66"/>
      <c r="B5" s="63">
        <v>43344</v>
      </c>
      <c r="C5" s="62" t="s">
        <v>985</v>
      </c>
      <c r="D5" s="111">
        <v>5</v>
      </c>
      <c r="E5" s="61" t="s">
        <v>984</v>
      </c>
      <c r="F5" s="109"/>
    </row>
    <row r="6" spans="1:6" ht="18.75">
      <c r="A6" s="66"/>
      <c r="B6" s="63">
        <v>43405</v>
      </c>
      <c r="C6" s="108" t="s">
        <v>949</v>
      </c>
      <c r="D6" s="61"/>
      <c r="E6" s="107" t="s">
        <v>948</v>
      </c>
    </row>
    <row r="7" spans="1:6">
      <c r="A7" s="60"/>
      <c r="B7" s="106"/>
      <c r="C7" s="60"/>
      <c r="D7" s="60"/>
      <c r="E7" s="105"/>
    </row>
    <row r="8" spans="1:6" ht="18.75">
      <c r="A8" s="67" t="s">
        <v>99</v>
      </c>
      <c r="B8" s="64" t="s">
        <v>474</v>
      </c>
      <c r="C8" s="64" t="s">
        <v>610</v>
      </c>
      <c r="D8" s="64"/>
      <c r="E8" s="64" t="s">
        <v>609</v>
      </c>
    </row>
    <row r="9" spans="1:6">
      <c r="A9" s="67"/>
      <c r="B9" s="63">
        <v>43009</v>
      </c>
      <c r="C9" s="108" t="s">
        <v>949</v>
      </c>
      <c r="D9" s="61"/>
      <c r="E9" s="107" t="s">
        <v>955</v>
      </c>
    </row>
    <row r="10" spans="1:6" ht="32.25" customHeight="1">
      <c r="A10" s="67"/>
      <c r="B10" s="63">
        <v>43040</v>
      </c>
      <c r="C10" s="62" t="s">
        <v>983</v>
      </c>
      <c r="D10" s="111">
        <v>2</v>
      </c>
      <c r="E10" s="61" t="s">
        <v>982</v>
      </c>
      <c r="F10" s="112" t="s">
        <v>981</v>
      </c>
    </row>
    <row r="11" spans="1:6" ht="32.25" customHeight="1">
      <c r="A11" s="66"/>
      <c r="B11" s="63">
        <v>43252</v>
      </c>
      <c r="C11" s="62" t="s">
        <v>975</v>
      </c>
      <c r="D11" s="111">
        <v>8</v>
      </c>
      <c r="E11" s="110" t="s">
        <v>974</v>
      </c>
      <c r="F11" s="109"/>
    </row>
    <row r="12" spans="1:6" ht="32.25" customHeight="1">
      <c r="A12" s="66"/>
      <c r="B12" s="63">
        <v>43344</v>
      </c>
      <c r="C12" s="62" t="s">
        <v>980</v>
      </c>
      <c r="D12" s="111">
        <v>1</v>
      </c>
      <c r="E12" s="61" t="s">
        <v>979</v>
      </c>
      <c r="F12" s="109"/>
    </row>
    <row r="13" spans="1:6" ht="18.75">
      <c r="A13" s="66"/>
      <c r="B13" s="63">
        <v>43405</v>
      </c>
      <c r="C13" s="108" t="s">
        <v>949</v>
      </c>
      <c r="D13" s="61"/>
      <c r="E13" s="107" t="s">
        <v>948</v>
      </c>
    </row>
    <row r="14" spans="1:6">
      <c r="A14" s="60"/>
      <c r="B14" s="106"/>
      <c r="C14" s="60"/>
      <c r="D14" s="60"/>
      <c r="E14" s="105"/>
    </row>
    <row r="15" spans="1:6" ht="18.75">
      <c r="A15" s="67" t="s">
        <v>38</v>
      </c>
      <c r="B15" s="64" t="s">
        <v>474</v>
      </c>
      <c r="C15" s="64" t="s">
        <v>610</v>
      </c>
      <c r="D15" s="64"/>
      <c r="E15" s="64" t="s">
        <v>609</v>
      </c>
    </row>
    <row r="16" spans="1:6">
      <c r="A16" s="67"/>
      <c r="B16" s="63">
        <v>43009</v>
      </c>
      <c r="C16" s="108" t="s">
        <v>949</v>
      </c>
      <c r="D16" s="61"/>
      <c r="E16" s="107" t="s">
        <v>955</v>
      </c>
    </row>
    <row r="17" spans="1:6" ht="32.25" customHeight="1">
      <c r="A17" s="67"/>
      <c r="B17" s="63">
        <v>43040</v>
      </c>
      <c r="C17" s="62" t="s">
        <v>978</v>
      </c>
      <c r="D17" s="111">
        <v>2</v>
      </c>
      <c r="E17" s="61" t="s">
        <v>977</v>
      </c>
      <c r="F17" s="112" t="s">
        <v>976</v>
      </c>
    </row>
    <row r="18" spans="1:6" ht="32.25" customHeight="1">
      <c r="A18" s="66"/>
      <c r="B18" s="63">
        <v>43252</v>
      </c>
      <c r="C18" s="62" t="s">
        <v>975</v>
      </c>
      <c r="D18" s="111">
        <v>8</v>
      </c>
      <c r="E18" s="110" t="s">
        <v>974</v>
      </c>
      <c r="F18" s="109"/>
    </row>
    <row r="19" spans="1:6" ht="32.25" customHeight="1">
      <c r="A19" s="66"/>
      <c r="B19" s="63">
        <v>43282</v>
      </c>
      <c r="C19" s="62" t="s">
        <v>973</v>
      </c>
      <c r="D19" s="111">
        <v>2</v>
      </c>
      <c r="E19" s="61" t="s">
        <v>972</v>
      </c>
      <c r="F19" s="109"/>
    </row>
    <row r="20" spans="1:6">
      <c r="A20" s="60"/>
      <c r="B20" s="106"/>
      <c r="C20" s="60"/>
      <c r="D20" s="60"/>
      <c r="E20" s="105"/>
    </row>
    <row r="21" spans="1:6" ht="18.75">
      <c r="A21" s="67" t="s">
        <v>85</v>
      </c>
      <c r="B21" s="64" t="s">
        <v>474</v>
      </c>
      <c r="C21" s="64" t="s">
        <v>610</v>
      </c>
      <c r="D21" s="64"/>
      <c r="E21" s="64" t="s">
        <v>609</v>
      </c>
    </row>
    <row r="22" spans="1:6">
      <c r="A22" s="67"/>
      <c r="B22" s="63">
        <v>43009</v>
      </c>
      <c r="C22" s="108" t="s">
        <v>949</v>
      </c>
      <c r="D22" s="61"/>
      <c r="E22" s="107" t="s">
        <v>955</v>
      </c>
    </row>
    <row r="23" spans="1:6" ht="32.25" customHeight="1">
      <c r="A23" s="67"/>
      <c r="B23" s="63">
        <v>43040</v>
      </c>
      <c r="C23" s="62" t="s">
        <v>408</v>
      </c>
      <c r="D23" s="111">
        <v>12</v>
      </c>
      <c r="E23" s="61" t="s">
        <v>971</v>
      </c>
      <c r="F23" s="112" t="s">
        <v>966</v>
      </c>
    </row>
    <row r="24" spans="1:6" ht="32.25" customHeight="1">
      <c r="A24" s="66"/>
      <c r="B24" s="63">
        <v>43252</v>
      </c>
      <c r="C24" s="62" t="s">
        <v>970</v>
      </c>
      <c r="D24" s="111">
        <v>14</v>
      </c>
      <c r="E24" s="110" t="s">
        <v>951</v>
      </c>
      <c r="F24" s="109"/>
    </row>
    <row r="25" spans="1:6" ht="32.25" customHeight="1">
      <c r="A25" s="66"/>
      <c r="B25" s="63">
        <v>43313</v>
      </c>
      <c r="C25" s="62" t="s">
        <v>969</v>
      </c>
      <c r="D25" s="111">
        <v>2</v>
      </c>
      <c r="E25" s="110" t="s">
        <v>968</v>
      </c>
      <c r="F25" s="109"/>
    </row>
    <row r="26" spans="1:6">
      <c r="A26" s="60"/>
      <c r="B26" s="106"/>
      <c r="C26" s="60"/>
      <c r="D26" s="60"/>
      <c r="E26" s="105"/>
    </row>
    <row r="27" spans="1:6" ht="18.75">
      <c r="A27" s="67" t="s">
        <v>50</v>
      </c>
      <c r="B27" s="64" t="s">
        <v>474</v>
      </c>
      <c r="C27" s="64" t="s">
        <v>610</v>
      </c>
      <c r="D27" s="64"/>
      <c r="E27" s="64" t="s">
        <v>609</v>
      </c>
    </row>
    <row r="28" spans="1:6">
      <c r="A28" s="67"/>
      <c r="B28" s="63">
        <v>43009</v>
      </c>
      <c r="C28" s="108" t="s">
        <v>949</v>
      </c>
      <c r="D28" s="61"/>
      <c r="E28" s="107" t="s">
        <v>955</v>
      </c>
    </row>
    <row r="29" spans="1:6" ht="32.25" customHeight="1">
      <c r="A29" s="67"/>
      <c r="B29" s="63">
        <v>43040</v>
      </c>
      <c r="C29" s="62" t="s">
        <v>408</v>
      </c>
      <c r="D29" s="111">
        <v>12</v>
      </c>
      <c r="E29" s="61" t="s">
        <v>967</v>
      </c>
      <c r="F29" s="112" t="s">
        <v>966</v>
      </c>
    </row>
    <row r="30" spans="1:6" ht="32.25" customHeight="1">
      <c r="A30" s="66"/>
      <c r="B30" s="63">
        <v>43252</v>
      </c>
      <c r="C30" s="62" t="s">
        <v>965</v>
      </c>
      <c r="D30" s="111">
        <v>14</v>
      </c>
      <c r="E30" s="110" t="s">
        <v>951</v>
      </c>
      <c r="F30" s="109"/>
    </row>
    <row r="31" spans="1:6" ht="32.25" customHeight="1">
      <c r="A31" s="66"/>
      <c r="B31" s="63">
        <v>43313</v>
      </c>
      <c r="C31" s="62" t="s">
        <v>964</v>
      </c>
      <c r="D31" s="111">
        <v>2</v>
      </c>
      <c r="E31" s="110" t="s">
        <v>963</v>
      </c>
      <c r="F31" s="109"/>
    </row>
    <row r="32" spans="1:6">
      <c r="A32" s="60"/>
      <c r="B32" s="106"/>
      <c r="C32" s="60"/>
      <c r="D32" s="60"/>
      <c r="E32" s="105"/>
    </row>
    <row r="33" spans="1:6" ht="18.75">
      <c r="A33" s="67" t="s">
        <v>153</v>
      </c>
      <c r="B33" s="64" t="s">
        <v>474</v>
      </c>
      <c r="C33" s="64" t="s">
        <v>610</v>
      </c>
      <c r="D33" s="64"/>
      <c r="E33" s="64" t="s">
        <v>609</v>
      </c>
    </row>
    <row r="34" spans="1:6">
      <c r="A34" s="67"/>
      <c r="B34" s="63">
        <v>43009</v>
      </c>
      <c r="C34" s="108" t="s">
        <v>949</v>
      </c>
      <c r="D34" s="61"/>
      <c r="E34" s="107" t="s">
        <v>955</v>
      </c>
    </row>
    <row r="35" spans="1:6" ht="32.25" customHeight="1">
      <c r="A35" s="67"/>
      <c r="B35" s="63">
        <v>43040</v>
      </c>
      <c r="C35" s="62" t="s">
        <v>408</v>
      </c>
      <c r="D35" s="111">
        <v>12</v>
      </c>
      <c r="E35" s="61" t="s">
        <v>962</v>
      </c>
      <c r="F35" s="112" t="s">
        <v>966</v>
      </c>
    </row>
    <row r="36" spans="1:6" ht="32.25" customHeight="1">
      <c r="A36" s="66"/>
      <c r="B36" s="63">
        <v>43252</v>
      </c>
      <c r="C36" s="62" t="s">
        <v>965</v>
      </c>
      <c r="D36" s="111">
        <v>14</v>
      </c>
      <c r="E36" s="110" t="s">
        <v>951</v>
      </c>
      <c r="F36" s="109"/>
    </row>
    <row r="37" spans="1:6" ht="32.25" customHeight="1">
      <c r="A37" s="66"/>
      <c r="B37" s="63">
        <v>43313</v>
      </c>
      <c r="C37" s="62" t="s">
        <v>964</v>
      </c>
      <c r="D37" s="111">
        <v>2</v>
      </c>
      <c r="E37" s="110" t="s">
        <v>963</v>
      </c>
      <c r="F37" s="109"/>
    </row>
    <row r="38" spans="1:6">
      <c r="A38" s="60"/>
      <c r="B38" s="106"/>
      <c r="C38" s="60"/>
      <c r="D38" s="60"/>
      <c r="E38" s="105"/>
    </row>
    <row r="39" spans="1:6" ht="18.75">
      <c r="A39" s="67" t="s">
        <v>264</v>
      </c>
      <c r="B39" s="64" t="s">
        <v>474</v>
      </c>
      <c r="C39" s="64" t="s">
        <v>610</v>
      </c>
      <c r="D39" s="64"/>
      <c r="E39" s="64" t="s">
        <v>609</v>
      </c>
    </row>
    <row r="40" spans="1:6">
      <c r="A40" s="67"/>
      <c r="B40" s="63">
        <v>43009</v>
      </c>
      <c r="C40" s="108" t="s">
        <v>949</v>
      </c>
      <c r="D40" s="61"/>
      <c r="E40" s="107" t="s">
        <v>955</v>
      </c>
    </row>
    <row r="41" spans="1:6" ht="32.25" customHeight="1">
      <c r="A41" s="67"/>
      <c r="B41" s="63">
        <v>43040</v>
      </c>
      <c r="C41" s="62" t="s">
        <v>408</v>
      </c>
      <c r="D41" s="111">
        <v>12</v>
      </c>
      <c r="E41" s="61" t="s">
        <v>962</v>
      </c>
      <c r="F41" s="112" t="s">
        <v>961</v>
      </c>
    </row>
    <row r="42" spans="1:6" ht="32.25" customHeight="1">
      <c r="A42" s="66"/>
      <c r="B42" s="63">
        <v>43252</v>
      </c>
      <c r="C42" s="62" t="s">
        <v>952</v>
      </c>
      <c r="D42" s="111">
        <v>14</v>
      </c>
      <c r="E42" s="110" t="s">
        <v>951</v>
      </c>
      <c r="F42" s="109"/>
    </row>
    <row r="43" spans="1:6" ht="32.25" customHeight="1">
      <c r="A43" s="66"/>
      <c r="B43" s="63">
        <v>43313</v>
      </c>
      <c r="C43" s="62" t="s">
        <v>960</v>
      </c>
      <c r="D43" s="111">
        <v>0</v>
      </c>
      <c r="E43" s="110" t="s">
        <v>959</v>
      </c>
      <c r="F43" s="109"/>
    </row>
    <row r="44" spans="1:6" ht="18.75">
      <c r="A44" s="66"/>
      <c r="B44" s="63">
        <v>43405</v>
      </c>
      <c r="C44" s="108" t="s">
        <v>949</v>
      </c>
      <c r="D44" s="61"/>
      <c r="E44" s="107" t="s">
        <v>948</v>
      </c>
    </row>
    <row r="45" spans="1:6">
      <c r="A45" s="60"/>
      <c r="B45" s="106"/>
      <c r="C45" s="60"/>
      <c r="D45" s="60"/>
      <c r="E45" s="105"/>
    </row>
    <row r="46" spans="1:6" ht="18.75">
      <c r="A46" s="67" t="s">
        <v>621</v>
      </c>
      <c r="B46" s="64" t="s">
        <v>474</v>
      </c>
      <c r="C46" s="64" t="s">
        <v>610</v>
      </c>
      <c r="D46" s="64"/>
      <c r="E46" s="64" t="s">
        <v>609</v>
      </c>
    </row>
    <row r="47" spans="1:6" ht="24" customHeight="1">
      <c r="A47" s="67"/>
      <c r="B47" s="63">
        <v>43009</v>
      </c>
      <c r="C47" s="61" t="s">
        <v>949</v>
      </c>
      <c r="D47" s="61"/>
      <c r="E47" s="107" t="s">
        <v>955</v>
      </c>
    </row>
    <row r="48" spans="1:6" ht="32.25" customHeight="1">
      <c r="A48" s="67"/>
      <c r="B48" s="63">
        <v>43040</v>
      </c>
      <c r="C48" s="62" t="s">
        <v>408</v>
      </c>
      <c r="D48" s="111">
        <v>12</v>
      </c>
      <c r="E48" s="61" t="s">
        <v>958</v>
      </c>
      <c r="F48" s="112" t="s">
        <v>953</v>
      </c>
    </row>
    <row r="49" spans="1:6" ht="32.25" customHeight="1">
      <c r="A49" s="66"/>
      <c r="B49" s="63">
        <v>43252</v>
      </c>
      <c r="C49" s="62" t="s">
        <v>952</v>
      </c>
      <c r="D49" s="111">
        <v>14</v>
      </c>
      <c r="E49" s="110" t="s">
        <v>951</v>
      </c>
      <c r="F49" s="109"/>
    </row>
    <row r="50" spans="1:6" ht="32.25" customHeight="1">
      <c r="A50" s="66"/>
      <c r="B50" s="63">
        <v>43313</v>
      </c>
      <c r="C50" s="62" t="s">
        <v>957</v>
      </c>
      <c r="D50" s="111">
        <v>5</v>
      </c>
      <c r="E50" s="110" t="s">
        <v>956</v>
      </c>
      <c r="F50" s="109"/>
    </row>
    <row r="51" spans="1:6" ht="18.75">
      <c r="A51" s="66"/>
      <c r="B51" s="63">
        <v>43405</v>
      </c>
      <c r="C51" s="108" t="s">
        <v>949</v>
      </c>
      <c r="D51" s="61"/>
      <c r="E51" s="107" t="s">
        <v>948</v>
      </c>
    </row>
    <row r="52" spans="1:6">
      <c r="A52" s="60"/>
      <c r="B52" s="106"/>
      <c r="C52" s="60"/>
      <c r="D52" s="60"/>
      <c r="E52" s="105"/>
    </row>
    <row r="53" spans="1:6" ht="18.75">
      <c r="A53" s="67" t="s">
        <v>620</v>
      </c>
      <c r="B53" s="64" t="s">
        <v>474</v>
      </c>
      <c r="C53" s="64" t="s">
        <v>610</v>
      </c>
      <c r="D53" s="64"/>
      <c r="E53" s="64" t="s">
        <v>609</v>
      </c>
    </row>
    <row r="54" spans="1:6" ht="24" customHeight="1">
      <c r="A54" s="67"/>
      <c r="B54" s="63">
        <v>43009</v>
      </c>
      <c r="C54" s="108" t="s">
        <v>949</v>
      </c>
      <c r="D54" s="61"/>
      <c r="E54" s="107" t="s">
        <v>955</v>
      </c>
    </row>
    <row r="55" spans="1:6" ht="32.25" customHeight="1">
      <c r="A55" s="67"/>
      <c r="B55" s="63">
        <v>43040</v>
      </c>
      <c r="C55" s="62" t="s">
        <v>408</v>
      </c>
      <c r="D55" s="111">
        <v>12</v>
      </c>
      <c r="E55" s="110" t="s">
        <v>954</v>
      </c>
      <c r="F55" s="112" t="s">
        <v>953</v>
      </c>
    </row>
    <row r="56" spans="1:6" ht="32.25" customHeight="1">
      <c r="A56" s="66"/>
      <c r="B56" s="63">
        <v>43252</v>
      </c>
      <c r="C56" s="62" t="s">
        <v>952</v>
      </c>
      <c r="D56" s="111">
        <v>14</v>
      </c>
      <c r="E56" s="110" t="s">
        <v>951</v>
      </c>
      <c r="F56" s="109"/>
    </row>
    <row r="57" spans="1:6" ht="32.25" customHeight="1">
      <c r="A57" s="66"/>
      <c r="B57" s="63">
        <v>43313</v>
      </c>
      <c r="C57" s="62" t="s">
        <v>615</v>
      </c>
      <c r="D57" s="111">
        <v>5</v>
      </c>
      <c r="E57" s="110" t="s">
        <v>950</v>
      </c>
      <c r="F57" s="109"/>
    </row>
    <row r="58" spans="1:6" ht="18.75">
      <c r="A58" s="66"/>
      <c r="B58" s="63">
        <v>43405</v>
      </c>
      <c r="C58" s="108" t="s">
        <v>949</v>
      </c>
      <c r="D58" s="61"/>
      <c r="E58" s="107" t="s">
        <v>948</v>
      </c>
    </row>
    <row r="59" spans="1:6">
      <c r="A59" s="60"/>
      <c r="B59" s="106"/>
      <c r="C59" s="60"/>
      <c r="D59" s="60"/>
      <c r="E59" s="105"/>
    </row>
  </sheetData>
  <mergeCells count="18">
    <mergeCell ref="A1:A3"/>
    <mergeCell ref="F3:F5"/>
    <mergeCell ref="A8:A10"/>
    <mergeCell ref="F10:F12"/>
    <mergeCell ref="A15:A17"/>
    <mergeCell ref="F17:F19"/>
    <mergeCell ref="A21:A23"/>
    <mergeCell ref="F23:F25"/>
    <mergeCell ref="A27:A29"/>
    <mergeCell ref="F29:F31"/>
    <mergeCell ref="A33:A35"/>
    <mergeCell ref="F35:F37"/>
    <mergeCell ref="A39:A41"/>
    <mergeCell ref="F41:F43"/>
    <mergeCell ref="A46:A48"/>
    <mergeCell ref="F48:F50"/>
    <mergeCell ref="A53:A55"/>
    <mergeCell ref="F55:F57"/>
  </mergeCells>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dimension ref="A1:F57"/>
  <sheetViews>
    <sheetView zoomScale="85" zoomScaleNormal="85" workbookViewId="0">
      <selection activeCell="F10" sqref="F10:F12"/>
    </sheetView>
  </sheetViews>
  <sheetFormatPr defaultRowHeight="15"/>
  <cols>
    <col min="1" max="1" width="15.7109375" customWidth="1"/>
    <col min="2" max="2" width="15.42578125" style="104" bestFit="1" customWidth="1"/>
    <col min="3" max="3" width="54.28515625" customWidth="1"/>
    <col min="4" max="4" width="5.7109375" customWidth="1"/>
    <col min="5" max="5" width="166.85546875" customWidth="1"/>
    <col min="6" max="6" width="23.5703125" customWidth="1"/>
  </cols>
  <sheetData>
    <row r="1" spans="1:6" ht="18.75">
      <c r="A1" s="67" t="s">
        <v>78</v>
      </c>
      <c r="B1" s="64" t="s">
        <v>474</v>
      </c>
      <c r="C1" s="64" t="s">
        <v>610</v>
      </c>
      <c r="D1" s="64"/>
      <c r="E1" s="64" t="s">
        <v>609</v>
      </c>
    </row>
    <row r="2" spans="1:6">
      <c r="A2" s="67"/>
      <c r="B2" s="63">
        <v>43009</v>
      </c>
      <c r="C2" s="108" t="s">
        <v>949</v>
      </c>
      <c r="D2" s="61"/>
      <c r="E2" s="107" t="s">
        <v>996</v>
      </c>
    </row>
    <row r="3" spans="1:6" ht="32.25" customHeight="1">
      <c r="A3" s="67"/>
      <c r="B3" s="63">
        <v>43132</v>
      </c>
      <c r="C3" s="62" t="s">
        <v>1029</v>
      </c>
      <c r="D3" s="111">
        <v>10</v>
      </c>
      <c r="E3" s="61" t="s">
        <v>1028</v>
      </c>
      <c r="F3" s="112" t="s">
        <v>1027</v>
      </c>
    </row>
    <row r="4" spans="1:6" ht="32.25" customHeight="1">
      <c r="A4" s="66"/>
      <c r="B4" s="63">
        <v>43252</v>
      </c>
      <c r="C4" s="62" t="s">
        <v>1032</v>
      </c>
      <c r="D4" s="111">
        <v>0</v>
      </c>
      <c r="E4" s="61" t="s">
        <v>1018</v>
      </c>
      <c r="F4" s="109"/>
    </row>
    <row r="5" spans="1:6" ht="32.25" customHeight="1">
      <c r="A5" s="66"/>
      <c r="B5" s="63">
        <v>43282</v>
      </c>
      <c r="C5" s="62" t="s">
        <v>1031</v>
      </c>
      <c r="D5" s="111">
        <v>6</v>
      </c>
      <c r="E5" s="61" t="s">
        <v>1030</v>
      </c>
      <c r="F5" s="109"/>
    </row>
    <row r="6" spans="1:6" ht="18.75">
      <c r="A6" s="66"/>
      <c r="B6" s="63">
        <v>43405</v>
      </c>
      <c r="C6" s="108" t="s">
        <v>949</v>
      </c>
      <c r="D6" s="61"/>
      <c r="E6" s="107" t="s">
        <v>948</v>
      </c>
    </row>
    <row r="7" spans="1:6">
      <c r="A7" s="60"/>
      <c r="B7" s="106"/>
      <c r="C7" s="60"/>
      <c r="D7" s="60"/>
      <c r="E7" s="60"/>
    </row>
    <row r="8" spans="1:6" ht="18.75">
      <c r="A8" s="67" t="s">
        <v>99</v>
      </c>
      <c r="B8" s="64" t="s">
        <v>474</v>
      </c>
      <c r="C8" s="64" t="s">
        <v>610</v>
      </c>
      <c r="D8" s="64"/>
      <c r="E8" s="64" t="s">
        <v>609</v>
      </c>
    </row>
    <row r="9" spans="1:6">
      <c r="A9" s="67"/>
      <c r="B9" s="63">
        <v>43009</v>
      </c>
      <c r="C9" s="108" t="s">
        <v>949</v>
      </c>
      <c r="D9" s="61"/>
      <c r="E9" s="107" t="s">
        <v>996</v>
      </c>
    </row>
    <row r="10" spans="1:6" ht="32.25" customHeight="1">
      <c r="A10" s="67"/>
      <c r="B10" s="63">
        <v>43132</v>
      </c>
      <c r="C10" s="62" t="s">
        <v>1029</v>
      </c>
      <c r="D10" s="111">
        <v>10</v>
      </c>
      <c r="E10" s="61" t="s">
        <v>1028</v>
      </c>
      <c r="F10" s="112" t="s">
        <v>1027</v>
      </c>
    </row>
    <row r="11" spans="1:6" ht="32.25" customHeight="1">
      <c r="A11" s="66"/>
      <c r="B11" s="63">
        <v>43252</v>
      </c>
      <c r="C11" s="62" t="s">
        <v>1019</v>
      </c>
      <c r="D11" s="111">
        <v>0</v>
      </c>
      <c r="E11" s="61" t="s">
        <v>1018</v>
      </c>
      <c r="F11" s="109"/>
    </row>
    <row r="12" spans="1:6" ht="32.25" customHeight="1">
      <c r="A12" s="66"/>
      <c r="B12" s="63">
        <v>43282</v>
      </c>
      <c r="C12" s="62" t="s">
        <v>1026</v>
      </c>
      <c r="D12" s="111">
        <v>6</v>
      </c>
      <c r="E12" s="61" t="s">
        <v>1025</v>
      </c>
      <c r="F12" s="109"/>
    </row>
    <row r="13" spans="1:6" ht="18.75">
      <c r="A13" s="66"/>
      <c r="B13" s="63">
        <v>43405</v>
      </c>
      <c r="C13" s="108" t="s">
        <v>949</v>
      </c>
      <c r="D13" s="61"/>
      <c r="E13" s="107" t="s">
        <v>948</v>
      </c>
    </row>
    <row r="14" spans="1:6">
      <c r="A14" s="60"/>
      <c r="B14" s="106"/>
      <c r="C14" s="60"/>
      <c r="D14" s="60"/>
      <c r="E14" s="60"/>
    </row>
    <row r="15" spans="1:6" ht="18.75">
      <c r="A15" s="67" t="s">
        <v>38</v>
      </c>
      <c r="B15" s="64" t="s">
        <v>474</v>
      </c>
      <c r="C15" s="64" t="s">
        <v>610</v>
      </c>
      <c r="D15" s="64"/>
      <c r="E15" s="64" t="s">
        <v>609</v>
      </c>
    </row>
    <row r="16" spans="1:6">
      <c r="A16" s="67"/>
      <c r="B16" s="63">
        <v>43009</v>
      </c>
      <c r="C16" s="108" t="s">
        <v>949</v>
      </c>
      <c r="D16" s="61"/>
      <c r="E16" s="107" t="s">
        <v>996</v>
      </c>
    </row>
    <row r="17" spans="1:6" ht="32.25" customHeight="1">
      <c r="A17" s="67"/>
      <c r="B17" s="63">
        <v>43132</v>
      </c>
      <c r="C17" s="62" t="s">
        <v>1017</v>
      </c>
      <c r="D17" s="111">
        <v>10</v>
      </c>
      <c r="E17" s="61" t="s">
        <v>1024</v>
      </c>
      <c r="F17" s="112" t="s">
        <v>1023</v>
      </c>
    </row>
    <row r="18" spans="1:6" ht="32.25" customHeight="1">
      <c r="A18" s="66"/>
      <c r="B18" s="63">
        <v>43252</v>
      </c>
      <c r="C18" s="62" t="s">
        <v>1019</v>
      </c>
      <c r="D18" s="111">
        <v>0</v>
      </c>
      <c r="E18" s="61" t="s">
        <v>1018</v>
      </c>
      <c r="F18" s="109"/>
    </row>
    <row r="19" spans="1:6" ht="32.25" customHeight="1">
      <c r="A19" s="66"/>
      <c r="B19" s="63">
        <v>43282</v>
      </c>
      <c r="C19" s="62" t="s">
        <v>1022</v>
      </c>
      <c r="D19" s="111">
        <v>7</v>
      </c>
      <c r="E19" s="61" t="s">
        <v>1021</v>
      </c>
      <c r="F19" s="109"/>
    </row>
    <row r="20" spans="1:6" ht="18.75">
      <c r="A20" s="66"/>
      <c r="B20" s="63">
        <v>43405</v>
      </c>
      <c r="C20" s="108" t="s">
        <v>949</v>
      </c>
      <c r="D20" s="61"/>
      <c r="E20" s="107" t="s">
        <v>948</v>
      </c>
    </row>
    <row r="21" spans="1:6">
      <c r="A21" s="60"/>
      <c r="B21" s="106"/>
      <c r="C21" s="60"/>
      <c r="D21" s="60"/>
      <c r="E21" s="60"/>
    </row>
    <row r="22" spans="1:6" ht="18.75">
      <c r="A22" s="67" t="s">
        <v>85</v>
      </c>
      <c r="B22" s="64" t="s">
        <v>474</v>
      </c>
      <c r="C22" s="64" t="s">
        <v>610</v>
      </c>
      <c r="D22" s="64"/>
      <c r="E22" s="64" t="s">
        <v>609</v>
      </c>
    </row>
    <row r="23" spans="1:6">
      <c r="A23" s="67"/>
      <c r="B23" s="63">
        <v>43009</v>
      </c>
      <c r="C23" s="108" t="s">
        <v>949</v>
      </c>
      <c r="D23" s="61"/>
      <c r="E23" s="107" t="s">
        <v>996</v>
      </c>
    </row>
    <row r="24" spans="1:6" ht="32.25" customHeight="1">
      <c r="A24" s="67"/>
      <c r="B24" s="63">
        <v>43132</v>
      </c>
      <c r="C24" s="62" t="s">
        <v>1020</v>
      </c>
      <c r="D24" s="111">
        <v>10</v>
      </c>
      <c r="E24" s="61" t="s">
        <v>1016</v>
      </c>
      <c r="F24" s="112" t="s">
        <v>1015</v>
      </c>
    </row>
    <row r="25" spans="1:6" ht="32.25" customHeight="1">
      <c r="A25" s="66"/>
      <c r="B25" s="63">
        <v>43252</v>
      </c>
      <c r="C25" s="62" t="s">
        <v>1019</v>
      </c>
      <c r="D25" s="111">
        <v>0</v>
      </c>
      <c r="E25" s="61" t="s">
        <v>1018</v>
      </c>
      <c r="F25" s="109"/>
    </row>
    <row r="26" spans="1:6" ht="32.25" customHeight="1">
      <c r="A26" s="66"/>
      <c r="B26" s="63">
        <v>43282</v>
      </c>
      <c r="C26" s="62" t="s">
        <v>513</v>
      </c>
      <c r="D26" s="111">
        <v>8</v>
      </c>
      <c r="E26" s="61" t="s">
        <v>1012</v>
      </c>
      <c r="F26" s="109"/>
    </row>
    <row r="27" spans="1:6">
      <c r="A27" s="60"/>
      <c r="B27" s="106"/>
      <c r="C27" s="60"/>
      <c r="D27" s="60"/>
      <c r="E27" s="60"/>
    </row>
    <row r="28" spans="1:6" ht="18.75">
      <c r="A28" s="67" t="s">
        <v>50</v>
      </c>
      <c r="B28" s="64" t="s">
        <v>474</v>
      </c>
      <c r="C28" s="64" t="s">
        <v>610</v>
      </c>
      <c r="D28" s="64"/>
      <c r="E28" s="64" t="s">
        <v>609</v>
      </c>
    </row>
    <row r="29" spans="1:6">
      <c r="A29" s="67"/>
      <c r="B29" s="63">
        <v>43009</v>
      </c>
      <c r="C29" s="108" t="s">
        <v>949</v>
      </c>
      <c r="D29" s="61"/>
      <c r="E29" s="107" t="s">
        <v>996</v>
      </c>
    </row>
    <row r="30" spans="1:6" ht="51" customHeight="1">
      <c r="A30" s="67"/>
      <c r="B30" s="63">
        <v>43132</v>
      </c>
      <c r="C30" s="62" t="s">
        <v>1017</v>
      </c>
      <c r="D30" s="111">
        <v>10</v>
      </c>
      <c r="E30" s="61" t="s">
        <v>1016</v>
      </c>
      <c r="F30" s="112" t="s">
        <v>1015</v>
      </c>
    </row>
    <row r="31" spans="1:6" ht="32.25" customHeight="1">
      <c r="A31" s="66"/>
      <c r="B31" s="63">
        <v>43252</v>
      </c>
      <c r="C31" s="62" t="s">
        <v>1014</v>
      </c>
      <c r="D31" s="111">
        <v>0</v>
      </c>
      <c r="E31" s="61" t="s">
        <v>1013</v>
      </c>
      <c r="F31" s="109"/>
    </row>
    <row r="32" spans="1:6" ht="32.25" customHeight="1">
      <c r="A32" s="66"/>
      <c r="B32" s="63">
        <v>43282</v>
      </c>
      <c r="C32" s="62" t="s">
        <v>513</v>
      </c>
      <c r="D32" s="111">
        <v>8</v>
      </c>
      <c r="E32" s="61" t="s">
        <v>1012</v>
      </c>
      <c r="F32" s="109"/>
    </row>
    <row r="33" spans="1:6">
      <c r="A33" s="60"/>
      <c r="B33" s="106"/>
      <c r="C33" s="60"/>
      <c r="D33" s="60"/>
      <c r="E33" s="60"/>
    </row>
    <row r="34" spans="1:6" ht="18.75">
      <c r="A34" s="67" t="s">
        <v>153</v>
      </c>
      <c r="B34" s="64" t="s">
        <v>474</v>
      </c>
      <c r="C34" s="64" t="s">
        <v>610</v>
      </c>
      <c r="D34" s="64"/>
      <c r="E34" s="64" t="s">
        <v>609</v>
      </c>
    </row>
    <row r="35" spans="1:6">
      <c r="A35" s="67"/>
      <c r="B35" s="63">
        <v>43009</v>
      </c>
      <c r="C35" s="108" t="s">
        <v>949</v>
      </c>
      <c r="D35" s="61"/>
      <c r="E35" s="107" t="s">
        <v>996</v>
      </c>
    </row>
    <row r="36" spans="1:6" ht="32.25" customHeight="1">
      <c r="A36" s="67"/>
      <c r="B36" s="63">
        <v>43160</v>
      </c>
      <c r="C36" s="62" t="s">
        <v>1011</v>
      </c>
      <c r="D36" s="111">
        <v>10</v>
      </c>
      <c r="E36" s="61" t="s">
        <v>1010</v>
      </c>
      <c r="F36" s="112" t="s">
        <v>1000</v>
      </c>
    </row>
    <row r="37" spans="1:6" ht="32.25" customHeight="1">
      <c r="A37" s="66"/>
      <c r="B37" s="63">
        <v>43252</v>
      </c>
      <c r="C37" s="62" t="s">
        <v>1009</v>
      </c>
      <c r="D37" s="111">
        <v>10</v>
      </c>
      <c r="E37" s="61" t="s">
        <v>991</v>
      </c>
      <c r="F37" s="109"/>
    </row>
    <row r="38" spans="1:6" ht="32.25" customHeight="1">
      <c r="A38" s="66"/>
      <c r="B38" s="63">
        <v>43282</v>
      </c>
      <c r="C38" s="62" t="s">
        <v>1008</v>
      </c>
      <c r="D38" s="111">
        <v>15</v>
      </c>
      <c r="E38" s="61" t="s">
        <v>1007</v>
      </c>
      <c r="F38" s="109"/>
    </row>
    <row r="39" spans="1:6">
      <c r="A39" s="60"/>
      <c r="B39" s="106"/>
      <c r="C39" s="60"/>
      <c r="D39" s="60"/>
      <c r="E39" s="60"/>
    </row>
    <row r="40" spans="1:6" ht="18.75">
      <c r="A40" s="67" t="s">
        <v>264</v>
      </c>
      <c r="B40" s="64" t="s">
        <v>474</v>
      </c>
      <c r="C40" s="64" t="s">
        <v>610</v>
      </c>
      <c r="D40" s="64"/>
      <c r="E40" s="64" t="s">
        <v>609</v>
      </c>
    </row>
    <row r="41" spans="1:6">
      <c r="A41" s="67"/>
      <c r="B41" s="63">
        <v>43009</v>
      </c>
      <c r="C41" s="108" t="s">
        <v>949</v>
      </c>
      <c r="D41" s="61"/>
      <c r="E41" s="107" t="s">
        <v>996</v>
      </c>
    </row>
    <row r="42" spans="1:6" ht="32.25" customHeight="1">
      <c r="A42" s="67"/>
      <c r="B42" s="63">
        <v>43160</v>
      </c>
      <c r="C42" s="62" t="s">
        <v>1006</v>
      </c>
      <c r="D42" s="111">
        <v>10</v>
      </c>
      <c r="E42" s="61" t="s">
        <v>1005</v>
      </c>
      <c r="F42" s="112" t="s">
        <v>1000</v>
      </c>
    </row>
    <row r="43" spans="1:6" ht="32.25" customHeight="1">
      <c r="A43" s="66"/>
      <c r="B43" s="63">
        <v>43252</v>
      </c>
      <c r="C43" s="62" t="s">
        <v>1004</v>
      </c>
      <c r="D43" s="111">
        <v>10</v>
      </c>
      <c r="E43" s="61" t="s">
        <v>991</v>
      </c>
      <c r="F43" s="109"/>
    </row>
    <row r="44" spans="1:6" ht="32.25" customHeight="1">
      <c r="A44" s="66"/>
      <c r="B44" s="63">
        <v>43282</v>
      </c>
      <c r="C44" s="62" t="s">
        <v>543</v>
      </c>
      <c r="D44" s="111">
        <v>15</v>
      </c>
      <c r="E44" s="61" t="s">
        <v>1003</v>
      </c>
      <c r="F44" s="109"/>
    </row>
    <row r="45" spans="1:6">
      <c r="A45" s="60"/>
      <c r="B45" s="106"/>
      <c r="C45" s="60"/>
      <c r="D45" s="60"/>
      <c r="E45" s="60"/>
    </row>
    <row r="46" spans="1:6" ht="18.75">
      <c r="A46" s="67" t="s">
        <v>621</v>
      </c>
      <c r="B46" s="64" t="s">
        <v>474</v>
      </c>
      <c r="C46" s="64" t="s">
        <v>610</v>
      </c>
      <c r="D46" s="64"/>
      <c r="E46" s="64" t="s">
        <v>609</v>
      </c>
    </row>
    <row r="47" spans="1:6">
      <c r="A47" s="67"/>
      <c r="B47" s="63">
        <v>43009</v>
      </c>
      <c r="C47" s="108" t="s">
        <v>949</v>
      </c>
      <c r="D47" s="61"/>
      <c r="E47" s="107" t="s">
        <v>996</v>
      </c>
    </row>
    <row r="48" spans="1:6" ht="32.25" customHeight="1">
      <c r="A48" s="67"/>
      <c r="B48" s="63">
        <v>43160</v>
      </c>
      <c r="C48" s="62" t="s">
        <v>1002</v>
      </c>
      <c r="D48" s="111">
        <v>10</v>
      </c>
      <c r="E48" s="61" t="s">
        <v>1001</v>
      </c>
      <c r="F48" s="112" t="s">
        <v>1000</v>
      </c>
    </row>
    <row r="49" spans="1:6" ht="32.25" customHeight="1">
      <c r="A49" s="66"/>
      <c r="B49" s="63">
        <v>43252</v>
      </c>
      <c r="C49" s="62" t="s">
        <v>999</v>
      </c>
      <c r="D49" s="111">
        <v>10</v>
      </c>
      <c r="E49" s="61" t="s">
        <v>991</v>
      </c>
      <c r="F49" s="109"/>
    </row>
    <row r="50" spans="1:6" ht="32.25" customHeight="1">
      <c r="A50" s="66"/>
      <c r="B50" s="63">
        <v>43282</v>
      </c>
      <c r="C50" s="62" t="s">
        <v>998</v>
      </c>
      <c r="D50" s="111">
        <v>15</v>
      </c>
      <c r="E50" s="61" t="s">
        <v>997</v>
      </c>
      <c r="F50" s="109"/>
    </row>
    <row r="51" spans="1:6">
      <c r="A51" s="60"/>
      <c r="B51" s="106"/>
      <c r="C51" s="60"/>
      <c r="D51" s="60"/>
      <c r="E51" s="60"/>
    </row>
    <row r="52" spans="1:6" ht="18.75">
      <c r="A52" s="67" t="s">
        <v>620</v>
      </c>
      <c r="B52" s="64" t="s">
        <v>474</v>
      </c>
      <c r="C52" s="64" t="s">
        <v>610</v>
      </c>
      <c r="D52" s="64"/>
      <c r="E52" s="64" t="s">
        <v>609</v>
      </c>
    </row>
    <row r="53" spans="1:6">
      <c r="A53" s="67"/>
      <c r="B53" s="63">
        <v>43009</v>
      </c>
      <c r="C53" s="108" t="s">
        <v>949</v>
      </c>
      <c r="D53" s="61"/>
      <c r="E53" s="107" t="s">
        <v>996</v>
      </c>
    </row>
    <row r="54" spans="1:6" ht="32.25" customHeight="1">
      <c r="A54" s="67"/>
      <c r="B54" s="63">
        <v>43252</v>
      </c>
      <c r="C54" s="62" t="s">
        <v>995</v>
      </c>
      <c r="D54" s="111">
        <v>10</v>
      </c>
      <c r="E54" s="61" t="s">
        <v>994</v>
      </c>
      <c r="F54" s="112" t="s">
        <v>993</v>
      </c>
    </row>
    <row r="55" spans="1:6" ht="32.25" customHeight="1">
      <c r="A55" s="66"/>
      <c r="B55" s="63">
        <v>43252</v>
      </c>
      <c r="C55" s="62" t="s">
        <v>992</v>
      </c>
      <c r="D55" s="111">
        <v>10</v>
      </c>
      <c r="E55" s="61" t="s">
        <v>991</v>
      </c>
      <c r="F55" s="109"/>
    </row>
    <row r="56" spans="1:6" ht="32.25" customHeight="1">
      <c r="A56" s="66"/>
      <c r="B56" s="63">
        <v>43282</v>
      </c>
      <c r="C56" s="62" t="s">
        <v>990</v>
      </c>
      <c r="D56" s="111">
        <v>7</v>
      </c>
      <c r="E56" s="61" t="s">
        <v>989</v>
      </c>
      <c r="F56" s="109"/>
    </row>
    <row r="57" spans="1:6">
      <c r="A57" s="60"/>
      <c r="B57" s="106"/>
      <c r="C57" s="60"/>
      <c r="D57" s="60"/>
      <c r="E57" s="60"/>
    </row>
  </sheetData>
  <mergeCells count="18">
    <mergeCell ref="A1:A3"/>
    <mergeCell ref="F3:F5"/>
    <mergeCell ref="A8:A10"/>
    <mergeCell ref="F10:F12"/>
    <mergeCell ref="A15:A17"/>
    <mergeCell ref="F17:F19"/>
    <mergeCell ref="A22:A24"/>
    <mergeCell ref="F24:F26"/>
    <mergeCell ref="A28:A30"/>
    <mergeCell ref="F30:F32"/>
    <mergeCell ref="A34:A36"/>
    <mergeCell ref="F36:F38"/>
    <mergeCell ref="A40:A42"/>
    <mergeCell ref="F42:F44"/>
    <mergeCell ref="A46:A48"/>
    <mergeCell ref="F48:F50"/>
    <mergeCell ref="A52:A54"/>
    <mergeCell ref="F54:F56"/>
  </mergeCells>
  <pageMargins left="0.7" right="0.7" top="0.75" bottom="0.75" header="0.3" footer="0.3"/>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dimension ref="A1:F53"/>
  <sheetViews>
    <sheetView zoomScale="85" zoomScaleNormal="85" workbookViewId="0">
      <selection activeCell="F3" sqref="F3:F4"/>
    </sheetView>
  </sheetViews>
  <sheetFormatPr defaultRowHeight="15"/>
  <cols>
    <col min="1" max="1" width="15.7109375" customWidth="1"/>
    <col min="2" max="2" width="15.42578125" style="104" bestFit="1" customWidth="1"/>
    <col min="3" max="3" width="54.28515625" customWidth="1"/>
    <col min="4" max="4" width="7.5703125" customWidth="1"/>
    <col min="5" max="5" width="161" bestFit="1" customWidth="1"/>
    <col min="6" max="6" width="19.7109375" customWidth="1"/>
  </cols>
  <sheetData>
    <row r="1" spans="1:6" ht="18.75">
      <c r="A1" s="67" t="s">
        <v>78</v>
      </c>
      <c r="B1" s="64" t="s">
        <v>474</v>
      </c>
      <c r="C1" s="64" t="s">
        <v>610</v>
      </c>
      <c r="D1" s="64"/>
      <c r="E1" s="64" t="s">
        <v>609</v>
      </c>
    </row>
    <row r="2" spans="1:6">
      <c r="A2" s="67"/>
      <c r="B2" s="63">
        <v>43009</v>
      </c>
      <c r="C2" s="108" t="s">
        <v>949</v>
      </c>
      <c r="D2" s="61"/>
      <c r="E2" s="107" t="s">
        <v>996</v>
      </c>
    </row>
    <row r="3" spans="1:6" ht="32.25" customHeight="1">
      <c r="A3" s="67"/>
      <c r="B3" s="63">
        <v>43160</v>
      </c>
      <c r="C3" s="62" t="s">
        <v>1056</v>
      </c>
      <c r="D3" s="111">
        <v>18</v>
      </c>
      <c r="E3" s="61" t="s">
        <v>1055</v>
      </c>
      <c r="F3" s="113" t="s">
        <v>961</v>
      </c>
    </row>
    <row r="4" spans="1:6" ht="32.25" customHeight="1">
      <c r="A4" s="66"/>
      <c r="B4" s="63">
        <v>43282</v>
      </c>
      <c r="C4" s="62" t="s">
        <v>1065</v>
      </c>
      <c r="D4" s="111">
        <v>8</v>
      </c>
      <c r="E4" s="61" t="s">
        <v>1064</v>
      </c>
      <c r="F4" s="113"/>
    </row>
    <row r="5" spans="1:6" ht="18.75">
      <c r="A5" s="66"/>
      <c r="B5" s="63">
        <v>43405</v>
      </c>
      <c r="C5" s="108" t="s">
        <v>949</v>
      </c>
      <c r="D5" s="61"/>
      <c r="E5" s="107" t="s">
        <v>948</v>
      </c>
    </row>
    <row r="6" spans="1:6">
      <c r="A6" s="60"/>
      <c r="B6" s="106"/>
      <c r="C6" s="60"/>
      <c r="D6" s="60"/>
      <c r="E6" s="60"/>
    </row>
    <row r="7" spans="1:6" ht="18.75">
      <c r="A7" s="67" t="s">
        <v>99</v>
      </c>
      <c r="B7" s="64" t="s">
        <v>474</v>
      </c>
      <c r="C7" s="64" t="s">
        <v>610</v>
      </c>
      <c r="D7" s="64"/>
      <c r="E7" s="64" t="s">
        <v>609</v>
      </c>
    </row>
    <row r="8" spans="1:6">
      <c r="A8" s="67"/>
      <c r="B8" s="63">
        <v>43009</v>
      </c>
      <c r="C8" s="108" t="s">
        <v>949</v>
      </c>
      <c r="D8" s="61"/>
      <c r="E8" s="107" t="s">
        <v>996</v>
      </c>
    </row>
    <row r="9" spans="1:6" ht="32.25" customHeight="1">
      <c r="A9" s="67"/>
      <c r="B9" s="63">
        <v>43160</v>
      </c>
      <c r="C9" s="62" t="s">
        <v>1059</v>
      </c>
      <c r="D9" s="111">
        <v>18</v>
      </c>
      <c r="E9" s="61" t="s">
        <v>1063</v>
      </c>
      <c r="F9" s="113" t="s">
        <v>961</v>
      </c>
    </row>
    <row r="10" spans="1:6" ht="32.25" customHeight="1">
      <c r="A10" s="66"/>
      <c r="B10" s="63">
        <v>43282</v>
      </c>
      <c r="C10" s="62" t="s">
        <v>1062</v>
      </c>
      <c r="D10" s="111">
        <v>8</v>
      </c>
      <c r="E10" s="61" t="s">
        <v>1061</v>
      </c>
      <c r="F10" s="113"/>
    </row>
    <row r="11" spans="1:6" ht="18.75">
      <c r="A11" s="66"/>
      <c r="B11" s="63">
        <v>43405</v>
      </c>
      <c r="C11" s="108" t="s">
        <v>949</v>
      </c>
      <c r="D11" s="61"/>
      <c r="E11" s="107" t="s">
        <v>948</v>
      </c>
    </row>
    <row r="12" spans="1:6">
      <c r="A12" s="60"/>
      <c r="B12" s="106"/>
      <c r="C12" s="60"/>
      <c r="D12" s="60"/>
      <c r="E12" s="60"/>
    </row>
    <row r="13" spans="1:6" ht="18.75">
      <c r="A13" s="67" t="s">
        <v>38</v>
      </c>
      <c r="B13" s="64" t="s">
        <v>474</v>
      </c>
      <c r="C13" s="64" t="s">
        <v>610</v>
      </c>
      <c r="D13" s="64"/>
      <c r="E13" s="64" t="s">
        <v>609</v>
      </c>
    </row>
    <row r="14" spans="1:6">
      <c r="A14" s="67"/>
      <c r="B14" s="63">
        <v>43009</v>
      </c>
      <c r="C14" s="108" t="s">
        <v>949</v>
      </c>
      <c r="D14" s="61"/>
      <c r="E14" s="107" t="s">
        <v>1060</v>
      </c>
    </row>
    <row r="15" spans="1:6" ht="32.25" customHeight="1">
      <c r="A15" s="67"/>
      <c r="B15" s="63">
        <v>43160</v>
      </c>
      <c r="C15" s="62" t="s">
        <v>1059</v>
      </c>
      <c r="D15" s="111">
        <v>18</v>
      </c>
      <c r="E15" s="61" t="s">
        <v>1058</v>
      </c>
      <c r="F15" s="113" t="s">
        <v>1054</v>
      </c>
    </row>
    <row r="16" spans="1:6" ht="32.25" customHeight="1">
      <c r="A16" s="66"/>
      <c r="B16" s="63">
        <v>43282</v>
      </c>
      <c r="C16" s="62" t="s">
        <v>1053</v>
      </c>
      <c r="D16" s="111">
        <v>2</v>
      </c>
      <c r="E16" s="61" t="s">
        <v>1057</v>
      </c>
      <c r="F16" s="113"/>
    </row>
    <row r="17" spans="1:6" ht="18.75">
      <c r="A17" s="66"/>
      <c r="B17" s="63">
        <v>43405</v>
      </c>
      <c r="C17" s="108" t="s">
        <v>949</v>
      </c>
      <c r="D17" s="61"/>
      <c r="E17" s="107" t="s">
        <v>948</v>
      </c>
    </row>
    <row r="18" spans="1:6">
      <c r="A18" s="60"/>
      <c r="B18" s="106"/>
      <c r="C18" s="60"/>
      <c r="D18" s="60"/>
      <c r="E18" s="60"/>
    </row>
    <row r="19" spans="1:6" ht="18.75">
      <c r="A19" s="67" t="s">
        <v>85</v>
      </c>
      <c r="B19" s="64" t="s">
        <v>474</v>
      </c>
      <c r="C19" s="64" t="s">
        <v>610</v>
      </c>
      <c r="D19" s="64"/>
      <c r="E19" s="64" t="s">
        <v>609</v>
      </c>
    </row>
    <row r="20" spans="1:6" ht="15" customHeight="1">
      <c r="A20" s="67"/>
      <c r="B20" s="63">
        <v>43009</v>
      </c>
      <c r="C20" s="108" t="s">
        <v>949</v>
      </c>
      <c r="D20" s="61"/>
      <c r="E20" s="107" t="s">
        <v>996</v>
      </c>
    </row>
    <row r="21" spans="1:6" ht="32.25" customHeight="1">
      <c r="A21" s="67"/>
      <c r="B21" s="63">
        <v>43160</v>
      </c>
      <c r="C21" s="62" t="s">
        <v>1056</v>
      </c>
      <c r="D21" s="111">
        <v>18</v>
      </c>
      <c r="E21" s="61" t="s">
        <v>1055</v>
      </c>
      <c r="F21" s="113" t="s">
        <v>1054</v>
      </c>
    </row>
    <row r="22" spans="1:6" ht="32.25" customHeight="1">
      <c r="A22" s="66"/>
      <c r="B22" s="63">
        <v>43282</v>
      </c>
      <c r="C22" s="62" t="s">
        <v>1053</v>
      </c>
      <c r="D22" s="111">
        <v>2</v>
      </c>
      <c r="E22" s="61" t="s">
        <v>1052</v>
      </c>
      <c r="F22" s="113"/>
    </row>
    <row r="23" spans="1:6">
      <c r="A23" s="60"/>
      <c r="B23" s="106"/>
      <c r="C23" s="60"/>
      <c r="D23" s="60"/>
      <c r="E23" s="60"/>
    </row>
    <row r="24" spans="1:6" ht="18.75">
      <c r="A24" s="67" t="s">
        <v>50</v>
      </c>
      <c r="B24" s="64" t="s">
        <v>474</v>
      </c>
      <c r="C24" s="64" t="s">
        <v>610</v>
      </c>
      <c r="D24" s="64"/>
      <c r="E24" s="64" t="s">
        <v>609</v>
      </c>
    </row>
    <row r="25" spans="1:6">
      <c r="A25" s="67"/>
      <c r="B25" s="63">
        <v>43009</v>
      </c>
      <c r="C25" s="108" t="s">
        <v>949</v>
      </c>
      <c r="D25" s="61"/>
      <c r="E25" s="107" t="s">
        <v>996</v>
      </c>
    </row>
    <row r="26" spans="1:6" ht="32.25" customHeight="1">
      <c r="A26" s="67"/>
      <c r="B26" s="63"/>
      <c r="C26" s="62" t="s">
        <v>1051</v>
      </c>
      <c r="D26" s="111">
        <v>8</v>
      </c>
      <c r="E26" s="61" t="s">
        <v>1050</v>
      </c>
      <c r="F26" s="112" t="s">
        <v>966</v>
      </c>
    </row>
    <row r="27" spans="1:6" ht="32.25" customHeight="1">
      <c r="A27" s="66"/>
      <c r="B27" s="63">
        <v>43221</v>
      </c>
      <c r="C27" s="62" t="s">
        <v>1045</v>
      </c>
      <c r="D27" s="111">
        <v>17</v>
      </c>
      <c r="E27" s="61" t="s">
        <v>1049</v>
      </c>
      <c r="F27" s="109"/>
    </row>
    <row r="28" spans="1:6" ht="32.25" customHeight="1">
      <c r="A28" s="66"/>
      <c r="B28" s="63">
        <v>43282</v>
      </c>
      <c r="C28" s="62" t="s">
        <v>1048</v>
      </c>
      <c r="D28" s="111">
        <v>3</v>
      </c>
      <c r="E28" s="61" t="s">
        <v>1047</v>
      </c>
      <c r="F28" s="109"/>
    </row>
    <row r="29" spans="1:6">
      <c r="A29" s="60"/>
      <c r="B29" s="106"/>
      <c r="C29" s="60"/>
      <c r="D29" s="60"/>
      <c r="E29" s="60"/>
    </row>
    <row r="30" spans="1:6" ht="18.75">
      <c r="A30" s="67" t="s">
        <v>153</v>
      </c>
      <c r="B30" s="64" t="s">
        <v>474</v>
      </c>
      <c r="C30" s="64" t="s">
        <v>610</v>
      </c>
      <c r="D30" s="64"/>
      <c r="E30" s="64" t="s">
        <v>609</v>
      </c>
    </row>
    <row r="31" spans="1:6">
      <c r="A31" s="67"/>
      <c r="B31" s="63">
        <v>43009</v>
      </c>
      <c r="C31" s="108" t="s">
        <v>949</v>
      </c>
      <c r="D31" s="61"/>
      <c r="E31" s="107" t="s">
        <v>996</v>
      </c>
    </row>
    <row r="32" spans="1:6" ht="32.25" customHeight="1">
      <c r="A32" s="67"/>
      <c r="B32" s="63">
        <v>43191</v>
      </c>
      <c r="C32" s="62" t="s">
        <v>877</v>
      </c>
      <c r="D32" s="111">
        <v>8</v>
      </c>
      <c r="E32" s="61" t="s">
        <v>991</v>
      </c>
      <c r="F32" s="112" t="s">
        <v>1046</v>
      </c>
    </row>
    <row r="33" spans="1:6" ht="32.25" customHeight="1">
      <c r="A33" s="66"/>
      <c r="B33" s="63">
        <v>43221</v>
      </c>
      <c r="C33" s="62" t="s">
        <v>1045</v>
      </c>
      <c r="D33" s="111">
        <v>17</v>
      </c>
      <c r="E33" s="61" t="s">
        <v>1044</v>
      </c>
      <c r="F33" s="109"/>
    </row>
    <row r="34" spans="1:6" ht="32.25" customHeight="1">
      <c r="A34" s="66"/>
      <c r="B34" s="63">
        <v>43282</v>
      </c>
      <c r="C34" s="62" t="s">
        <v>367</v>
      </c>
      <c r="D34" s="111">
        <v>4</v>
      </c>
      <c r="E34" s="61" t="s">
        <v>1043</v>
      </c>
      <c r="F34" s="109"/>
    </row>
    <row r="35" spans="1:6">
      <c r="A35" s="60"/>
      <c r="B35" s="106"/>
      <c r="C35" s="60"/>
      <c r="D35" s="60"/>
      <c r="E35" s="60"/>
    </row>
    <row r="36" spans="1:6" ht="18.75">
      <c r="A36" s="67" t="s">
        <v>264</v>
      </c>
      <c r="B36" s="64" t="s">
        <v>474</v>
      </c>
      <c r="C36" s="64" t="s">
        <v>610</v>
      </c>
      <c r="D36" s="64"/>
      <c r="E36" s="64" t="s">
        <v>609</v>
      </c>
    </row>
    <row r="37" spans="1:6">
      <c r="A37" s="67"/>
      <c r="B37" s="63">
        <v>43009</v>
      </c>
      <c r="C37" s="108" t="s">
        <v>949</v>
      </c>
      <c r="D37" s="61"/>
      <c r="E37" s="107" t="s">
        <v>996</v>
      </c>
    </row>
    <row r="38" spans="1:6" ht="32.25" customHeight="1">
      <c r="A38" s="67"/>
      <c r="B38" s="63">
        <v>43160</v>
      </c>
      <c r="C38" s="62" t="s">
        <v>500</v>
      </c>
      <c r="D38" s="111">
        <v>8</v>
      </c>
      <c r="E38" s="61" t="s">
        <v>991</v>
      </c>
      <c r="F38" s="112" t="s">
        <v>1040</v>
      </c>
    </row>
    <row r="39" spans="1:6" ht="32.25" customHeight="1">
      <c r="A39" s="66"/>
      <c r="B39" s="63">
        <v>43221</v>
      </c>
      <c r="C39" s="62" t="s">
        <v>1039</v>
      </c>
      <c r="D39" s="111">
        <v>12</v>
      </c>
      <c r="E39" s="61" t="s">
        <v>951</v>
      </c>
      <c r="F39" s="109"/>
    </row>
    <row r="40" spans="1:6" ht="32.25" customHeight="1">
      <c r="A40" s="66"/>
      <c r="B40" s="63">
        <v>43282</v>
      </c>
      <c r="C40" s="62" t="s">
        <v>1042</v>
      </c>
      <c r="D40" s="111">
        <v>2</v>
      </c>
      <c r="E40" s="61" t="s">
        <v>1041</v>
      </c>
      <c r="F40" s="109"/>
    </row>
    <row r="41" spans="1:6">
      <c r="A41" s="60"/>
      <c r="B41" s="106"/>
      <c r="C41" s="60"/>
      <c r="D41" s="60"/>
      <c r="E41" s="60"/>
    </row>
    <row r="42" spans="1:6" ht="18.75">
      <c r="A42" s="67" t="s">
        <v>621</v>
      </c>
      <c r="B42" s="64" t="s">
        <v>474</v>
      </c>
      <c r="C42" s="64" t="s">
        <v>610</v>
      </c>
      <c r="D42" s="64"/>
      <c r="E42" s="64" t="s">
        <v>609</v>
      </c>
    </row>
    <row r="43" spans="1:6">
      <c r="A43" s="67"/>
      <c r="B43" s="63">
        <v>43009</v>
      </c>
      <c r="C43" s="108" t="s">
        <v>949</v>
      </c>
      <c r="D43" s="61"/>
      <c r="E43" s="107" t="s">
        <v>996</v>
      </c>
    </row>
    <row r="44" spans="1:6" ht="32.25" customHeight="1">
      <c r="A44" s="67"/>
      <c r="B44" s="63">
        <v>43160</v>
      </c>
      <c r="C44" s="62" t="s">
        <v>500</v>
      </c>
      <c r="D44" s="111">
        <v>8</v>
      </c>
      <c r="E44" s="61" t="s">
        <v>991</v>
      </c>
      <c r="F44" s="112" t="s">
        <v>1040</v>
      </c>
    </row>
    <row r="45" spans="1:6" ht="32.25" customHeight="1">
      <c r="A45" s="66"/>
      <c r="B45" s="63">
        <v>43221</v>
      </c>
      <c r="C45" s="62" t="s">
        <v>1039</v>
      </c>
      <c r="D45" s="111">
        <v>12</v>
      </c>
      <c r="E45" s="61" t="s">
        <v>951</v>
      </c>
      <c r="F45" s="109"/>
    </row>
    <row r="46" spans="1:6" ht="32.25" customHeight="1">
      <c r="A46" s="66"/>
      <c r="B46" s="63">
        <v>43282</v>
      </c>
      <c r="C46" s="62" t="s">
        <v>1038</v>
      </c>
      <c r="D46" s="111">
        <v>2</v>
      </c>
      <c r="E46" s="61" t="s">
        <v>1037</v>
      </c>
      <c r="F46" s="109"/>
    </row>
    <row r="47" spans="1:6">
      <c r="A47" s="60"/>
      <c r="B47" s="106"/>
      <c r="C47" s="60"/>
      <c r="D47" s="60"/>
      <c r="E47" s="60"/>
    </row>
    <row r="48" spans="1:6" ht="18.75">
      <c r="A48" s="67" t="s">
        <v>620</v>
      </c>
      <c r="B48" s="64" t="s">
        <v>474</v>
      </c>
      <c r="C48" s="64" t="s">
        <v>610</v>
      </c>
      <c r="D48" s="64"/>
      <c r="E48" s="64" t="s">
        <v>609</v>
      </c>
    </row>
    <row r="49" spans="1:6">
      <c r="A49" s="67"/>
      <c r="B49" s="63">
        <v>43009</v>
      </c>
      <c r="C49" s="108" t="s">
        <v>949</v>
      </c>
      <c r="D49" s="61"/>
      <c r="E49" s="107" t="s">
        <v>996</v>
      </c>
    </row>
    <row r="50" spans="1:6" ht="32.25" customHeight="1">
      <c r="A50" s="67"/>
      <c r="B50" s="63">
        <v>43191</v>
      </c>
      <c r="C50" s="62" t="s">
        <v>526</v>
      </c>
      <c r="D50" s="111">
        <v>8</v>
      </c>
      <c r="E50" s="61" t="s">
        <v>1036</v>
      </c>
      <c r="F50" s="112" t="s">
        <v>1035</v>
      </c>
    </row>
    <row r="51" spans="1:6" ht="32.25" customHeight="1">
      <c r="A51" s="66"/>
      <c r="B51" s="63">
        <v>43252</v>
      </c>
      <c r="C51" s="62" t="s">
        <v>970</v>
      </c>
      <c r="D51" s="111">
        <v>12</v>
      </c>
      <c r="E51" s="61" t="s">
        <v>951</v>
      </c>
      <c r="F51" s="109"/>
    </row>
    <row r="52" spans="1:6" ht="32.25" customHeight="1">
      <c r="A52" s="66"/>
      <c r="B52" s="63">
        <v>43313</v>
      </c>
      <c r="C52" s="62" t="s">
        <v>1034</v>
      </c>
      <c r="D52" s="111">
        <v>1</v>
      </c>
      <c r="E52" s="61" t="s">
        <v>1033</v>
      </c>
      <c r="F52" s="109"/>
    </row>
    <row r="53" spans="1:6">
      <c r="A53" s="60"/>
      <c r="B53" s="106"/>
      <c r="C53" s="60"/>
      <c r="D53" s="60"/>
      <c r="E53" s="60"/>
    </row>
  </sheetData>
  <mergeCells count="18">
    <mergeCell ref="A1:A3"/>
    <mergeCell ref="F3:F4"/>
    <mergeCell ref="A7:A9"/>
    <mergeCell ref="F9:F10"/>
    <mergeCell ref="A13:A15"/>
    <mergeCell ref="F15:F16"/>
    <mergeCell ref="A19:A21"/>
    <mergeCell ref="F21:F22"/>
    <mergeCell ref="A24:A26"/>
    <mergeCell ref="F26:F28"/>
    <mergeCell ref="A30:A32"/>
    <mergeCell ref="F32:F34"/>
    <mergeCell ref="A36:A38"/>
    <mergeCell ref="F38:F40"/>
    <mergeCell ref="A42:A44"/>
    <mergeCell ref="F44:F46"/>
    <mergeCell ref="A48:A50"/>
    <mergeCell ref="F50:F52"/>
  </mergeCells>
  <pageMargins left="0.7" right="0.7" top="0.75" bottom="0.75"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dimension ref="A1:F54"/>
  <sheetViews>
    <sheetView zoomScale="70" zoomScaleNormal="70" workbookViewId="0">
      <selection activeCell="F16" sqref="F16:F18"/>
    </sheetView>
  </sheetViews>
  <sheetFormatPr defaultRowHeight="15"/>
  <cols>
    <col min="1" max="1" width="15.7109375" customWidth="1"/>
    <col min="2" max="2" width="15.42578125" style="104" bestFit="1" customWidth="1"/>
    <col min="3" max="3" width="54.28515625" customWidth="1"/>
    <col min="4" max="4" width="7.140625" customWidth="1"/>
    <col min="5" max="5" width="161" bestFit="1" customWidth="1"/>
    <col min="6" max="6" width="18.7109375" customWidth="1"/>
  </cols>
  <sheetData>
    <row r="1" spans="1:6" ht="18.75">
      <c r="A1" s="67" t="s">
        <v>78</v>
      </c>
      <c r="B1" s="64" t="s">
        <v>474</v>
      </c>
      <c r="C1" s="64" t="s">
        <v>610</v>
      </c>
      <c r="D1" s="64"/>
      <c r="E1" s="64" t="s">
        <v>609</v>
      </c>
    </row>
    <row r="2" spans="1:6">
      <c r="A2" s="67"/>
      <c r="B2" s="63">
        <v>43009</v>
      </c>
      <c r="C2" s="108" t="s">
        <v>949</v>
      </c>
      <c r="D2" s="61"/>
      <c r="E2" s="107" t="s">
        <v>996</v>
      </c>
    </row>
    <row r="3" spans="1:6" ht="32.25" customHeight="1">
      <c r="A3" s="67"/>
      <c r="B3" s="63">
        <v>43160</v>
      </c>
      <c r="C3" s="62" t="s">
        <v>1074</v>
      </c>
      <c r="D3" s="111">
        <v>4</v>
      </c>
      <c r="E3" s="61" t="s">
        <v>1087</v>
      </c>
      <c r="F3" s="112" t="s">
        <v>1096</v>
      </c>
    </row>
    <row r="4" spans="1:6" ht="32.25" customHeight="1">
      <c r="A4" s="66"/>
      <c r="B4" s="63">
        <v>43252</v>
      </c>
      <c r="C4" s="62" t="s">
        <v>1095</v>
      </c>
      <c r="D4" s="111">
        <v>8</v>
      </c>
      <c r="E4" s="61" t="s">
        <v>1083</v>
      </c>
      <c r="F4" s="109"/>
    </row>
    <row r="5" spans="1:6" ht="32.25" customHeight="1">
      <c r="A5" s="66"/>
      <c r="B5" s="63">
        <v>43252</v>
      </c>
      <c r="C5" s="62" t="s">
        <v>1094</v>
      </c>
      <c r="D5" s="111">
        <v>8</v>
      </c>
      <c r="E5" s="61"/>
      <c r="F5" s="109"/>
    </row>
    <row r="6" spans="1:6" ht="32.25" customHeight="1">
      <c r="A6" s="66"/>
      <c r="B6" s="63">
        <v>43344</v>
      </c>
      <c r="C6" s="62" t="s">
        <v>1093</v>
      </c>
      <c r="D6" s="111"/>
      <c r="E6" s="61"/>
    </row>
    <row r="7" spans="1:6">
      <c r="A7" s="60"/>
      <c r="B7" s="106"/>
      <c r="C7" s="60"/>
      <c r="D7" s="60"/>
      <c r="E7" s="60"/>
    </row>
    <row r="8" spans="1:6" ht="18.75">
      <c r="A8" s="67" t="s">
        <v>99</v>
      </c>
      <c r="B8" s="64" t="s">
        <v>474</v>
      </c>
      <c r="C8" s="64" t="s">
        <v>610</v>
      </c>
      <c r="D8" s="64"/>
      <c r="E8" s="64" t="s">
        <v>609</v>
      </c>
    </row>
    <row r="9" spans="1:6">
      <c r="A9" s="67"/>
      <c r="B9" s="63">
        <v>43009</v>
      </c>
      <c r="C9" s="108" t="s">
        <v>949</v>
      </c>
      <c r="D9" s="61"/>
      <c r="E9" s="107" t="s">
        <v>996</v>
      </c>
    </row>
    <row r="10" spans="1:6" ht="32.25" customHeight="1">
      <c r="A10" s="67"/>
      <c r="B10" s="63">
        <v>43160</v>
      </c>
      <c r="C10" s="62" t="s">
        <v>1074</v>
      </c>
      <c r="D10" s="111">
        <v>4</v>
      </c>
      <c r="E10" s="61" t="s">
        <v>1087</v>
      </c>
      <c r="F10" s="112" t="s">
        <v>1054</v>
      </c>
    </row>
    <row r="11" spans="1:6" ht="32.25" customHeight="1">
      <c r="A11" s="66"/>
      <c r="B11" s="63">
        <v>43252</v>
      </c>
      <c r="C11" s="62" t="s">
        <v>1092</v>
      </c>
      <c r="D11" s="111">
        <v>8</v>
      </c>
      <c r="E11" s="61" t="s">
        <v>1083</v>
      </c>
      <c r="F11" s="109"/>
    </row>
    <row r="12" spans="1:6" ht="32.25" customHeight="1">
      <c r="A12" s="66"/>
      <c r="B12" s="63">
        <v>43313</v>
      </c>
      <c r="C12" s="62" t="s">
        <v>1091</v>
      </c>
      <c r="D12" s="111">
        <v>8</v>
      </c>
      <c r="E12" s="61" t="s">
        <v>1088</v>
      </c>
      <c r="F12" s="109"/>
    </row>
    <row r="13" spans="1:6">
      <c r="A13" s="60"/>
      <c r="B13" s="106"/>
      <c r="C13" s="60"/>
      <c r="D13" s="60"/>
      <c r="E13" s="60"/>
    </row>
    <row r="14" spans="1:6" ht="18.75">
      <c r="A14" s="67" t="s">
        <v>38</v>
      </c>
      <c r="B14" s="64" t="s">
        <v>474</v>
      </c>
      <c r="C14" s="64" t="s">
        <v>610</v>
      </c>
      <c r="D14" s="64"/>
      <c r="E14" s="64" t="s">
        <v>609</v>
      </c>
    </row>
    <row r="15" spans="1:6">
      <c r="A15" s="67"/>
      <c r="B15" s="63">
        <v>43009</v>
      </c>
      <c r="C15" s="108" t="s">
        <v>949</v>
      </c>
      <c r="D15" s="61"/>
      <c r="E15" s="107" t="s">
        <v>996</v>
      </c>
    </row>
    <row r="16" spans="1:6" ht="32.25" customHeight="1">
      <c r="A16" s="67"/>
      <c r="B16" s="63">
        <v>43160</v>
      </c>
      <c r="C16" s="62" t="s">
        <v>1074</v>
      </c>
      <c r="D16" s="111">
        <v>4</v>
      </c>
      <c r="E16" s="61" t="s">
        <v>1087</v>
      </c>
      <c r="F16" s="112" t="s">
        <v>1054</v>
      </c>
    </row>
    <row r="17" spans="1:6" ht="32.25" customHeight="1">
      <c r="A17" s="66"/>
      <c r="B17" s="63">
        <v>43282</v>
      </c>
      <c r="C17" s="62" t="s">
        <v>1090</v>
      </c>
      <c r="D17" s="111">
        <v>8</v>
      </c>
      <c r="E17" s="61" t="s">
        <v>1083</v>
      </c>
      <c r="F17" s="109"/>
    </row>
    <row r="18" spans="1:6" ht="32.25" customHeight="1">
      <c r="A18" s="66"/>
      <c r="B18" s="63">
        <v>43313</v>
      </c>
      <c r="C18" s="62" t="s">
        <v>1089</v>
      </c>
      <c r="D18" s="111">
        <v>8</v>
      </c>
      <c r="E18" s="61" t="s">
        <v>1088</v>
      </c>
      <c r="F18" s="109"/>
    </row>
    <row r="19" spans="1:6">
      <c r="A19" s="60"/>
      <c r="B19" s="106"/>
      <c r="C19" s="60"/>
      <c r="D19" s="60"/>
      <c r="E19" s="60"/>
    </row>
    <row r="20" spans="1:6" ht="18.75">
      <c r="A20" s="67" t="s">
        <v>85</v>
      </c>
      <c r="B20" s="64" t="s">
        <v>474</v>
      </c>
      <c r="C20" s="64" t="s">
        <v>610</v>
      </c>
      <c r="D20" s="64"/>
      <c r="E20" s="64" t="s">
        <v>609</v>
      </c>
    </row>
    <row r="21" spans="1:6">
      <c r="A21" s="67"/>
      <c r="B21" s="63">
        <v>43009</v>
      </c>
      <c r="C21" s="108" t="s">
        <v>949</v>
      </c>
      <c r="D21" s="61"/>
      <c r="E21" s="107" t="s">
        <v>996</v>
      </c>
    </row>
    <row r="22" spans="1:6" ht="32.25" customHeight="1">
      <c r="A22" s="67"/>
      <c r="B22" s="63">
        <v>43160</v>
      </c>
      <c r="C22" s="62" t="s">
        <v>1074</v>
      </c>
      <c r="D22" s="111">
        <v>4</v>
      </c>
      <c r="E22" s="61" t="s">
        <v>1087</v>
      </c>
    </row>
    <row r="23" spans="1:6" ht="32.25" customHeight="1">
      <c r="A23" s="66"/>
      <c r="B23" s="63">
        <v>43282</v>
      </c>
      <c r="C23" s="62" t="s">
        <v>1086</v>
      </c>
      <c r="D23" s="111">
        <v>8</v>
      </c>
      <c r="E23" s="61" t="s">
        <v>1083</v>
      </c>
    </row>
    <row r="24" spans="1:6" ht="32.25" customHeight="1">
      <c r="A24" s="66"/>
      <c r="B24" s="63">
        <v>43313</v>
      </c>
      <c r="C24" s="62" t="s">
        <v>1082</v>
      </c>
      <c r="D24" s="111"/>
      <c r="E24" s="61" t="s">
        <v>1085</v>
      </c>
    </row>
    <row r="25" spans="1:6">
      <c r="A25" s="60"/>
      <c r="B25" s="106"/>
      <c r="C25" s="60"/>
      <c r="D25" s="60"/>
      <c r="E25" s="60"/>
    </row>
    <row r="26" spans="1:6" ht="18.75">
      <c r="A26" s="67" t="s">
        <v>50</v>
      </c>
      <c r="B26" s="64" t="s">
        <v>474</v>
      </c>
      <c r="C26" s="64" t="s">
        <v>610</v>
      </c>
      <c r="D26" s="64"/>
      <c r="E26" s="64" t="s">
        <v>609</v>
      </c>
    </row>
    <row r="27" spans="1:6">
      <c r="A27" s="67"/>
      <c r="B27" s="63">
        <v>43009</v>
      </c>
      <c r="C27" s="108" t="s">
        <v>949</v>
      </c>
      <c r="D27" s="61"/>
      <c r="E27" s="107" t="s">
        <v>996</v>
      </c>
    </row>
    <row r="28" spans="1:6" ht="32.25" customHeight="1">
      <c r="A28" s="67"/>
      <c r="B28" s="63">
        <v>43160</v>
      </c>
      <c r="C28" s="62" t="s">
        <v>1074</v>
      </c>
      <c r="D28" s="111">
        <v>4</v>
      </c>
      <c r="E28" s="61" t="s">
        <v>1070</v>
      </c>
    </row>
    <row r="29" spans="1:6" ht="32.25" customHeight="1">
      <c r="A29" s="66"/>
      <c r="B29" s="63">
        <v>43282</v>
      </c>
      <c r="C29" s="62" t="s">
        <v>1084</v>
      </c>
      <c r="D29" s="111">
        <v>8</v>
      </c>
      <c r="E29" s="61" t="s">
        <v>1083</v>
      </c>
    </row>
    <row r="30" spans="1:6" ht="32.25" customHeight="1">
      <c r="A30" s="66"/>
      <c r="B30" s="63">
        <v>43313</v>
      </c>
      <c r="C30" s="62" t="s">
        <v>1082</v>
      </c>
      <c r="D30" s="111"/>
      <c r="E30" s="61" t="s">
        <v>1081</v>
      </c>
    </row>
    <row r="31" spans="1:6">
      <c r="A31" s="60"/>
      <c r="B31" s="106"/>
      <c r="C31" s="60"/>
      <c r="D31" s="60"/>
      <c r="E31" s="60"/>
    </row>
    <row r="32" spans="1:6" ht="18.75">
      <c r="A32" s="67" t="s">
        <v>153</v>
      </c>
      <c r="B32" s="64" t="s">
        <v>474</v>
      </c>
      <c r="C32" s="64" t="s">
        <v>610</v>
      </c>
      <c r="D32" s="64"/>
      <c r="E32" s="64" t="s">
        <v>609</v>
      </c>
    </row>
    <row r="33" spans="1:6">
      <c r="A33" s="67"/>
      <c r="B33" s="63">
        <v>43009</v>
      </c>
      <c r="C33" s="108" t="s">
        <v>949</v>
      </c>
      <c r="D33" s="61"/>
      <c r="E33" s="107" t="s">
        <v>996</v>
      </c>
    </row>
    <row r="34" spans="1:6" ht="32.25" customHeight="1">
      <c r="A34" s="67"/>
      <c r="B34" s="63">
        <v>43160</v>
      </c>
      <c r="C34" s="62" t="s">
        <v>1074</v>
      </c>
      <c r="D34" s="111">
        <v>4</v>
      </c>
      <c r="E34" s="61" t="s">
        <v>1070</v>
      </c>
      <c r="F34" s="112" t="s">
        <v>987</v>
      </c>
    </row>
    <row r="35" spans="1:6" ht="32.25" customHeight="1">
      <c r="A35" s="66"/>
      <c r="B35" s="63">
        <v>43282</v>
      </c>
      <c r="C35" s="62" t="s">
        <v>1080</v>
      </c>
      <c r="D35" s="111">
        <v>6</v>
      </c>
      <c r="E35" s="61" t="s">
        <v>1068</v>
      </c>
      <c r="F35" s="109"/>
    </row>
    <row r="36" spans="1:6" ht="32.25" customHeight="1">
      <c r="A36" s="66"/>
      <c r="B36" s="63">
        <v>43313</v>
      </c>
      <c r="C36" s="62" t="s">
        <v>1079</v>
      </c>
      <c r="D36" s="111">
        <v>5</v>
      </c>
      <c r="E36" s="61" t="s">
        <v>1078</v>
      </c>
      <c r="F36" s="109"/>
    </row>
    <row r="37" spans="1:6">
      <c r="A37" s="60"/>
      <c r="B37" s="106"/>
      <c r="C37" s="60"/>
      <c r="D37" s="60"/>
      <c r="E37" s="60"/>
    </row>
    <row r="38" spans="1:6" ht="18.75">
      <c r="A38" s="67" t="s">
        <v>264</v>
      </c>
      <c r="B38" s="64" t="s">
        <v>474</v>
      </c>
      <c r="C38" s="64" t="s">
        <v>610</v>
      </c>
      <c r="D38" s="64"/>
      <c r="E38" s="64" t="s">
        <v>609</v>
      </c>
    </row>
    <row r="39" spans="1:6">
      <c r="A39" s="67"/>
      <c r="B39" s="63">
        <v>43009</v>
      </c>
      <c r="C39" s="108" t="s">
        <v>949</v>
      </c>
      <c r="D39" s="61"/>
      <c r="E39" s="107" t="s">
        <v>996</v>
      </c>
    </row>
    <row r="40" spans="1:6" ht="32.25" customHeight="1">
      <c r="A40" s="67"/>
      <c r="B40" s="63">
        <v>43160</v>
      </c>
      <c r="C40" s="62" t="s">
        <v>1074</v>
      </c>
      <c r="D40" s="111">
        <v>4</v>
      </c>
      <c r="E40" s="61" t="s">
        <v>1070</v>
      </c>
      <c r="F40" s="113" t="s">
        <v>1077</v>
      </c>
    </row>
    <row r="41" spans="1:6" ht="32.25" customHeight="1">
      <c r="A41" s="66"/>
      <c r="B41" s="63">
        <v>43282</v>
      </c>
      <c r="C41" s="62" t="s">
        <v>1076</v>
      </c>
      <c r="D41" s="111">
        <v>30</v>
      </c>
      <c r="E41" s="61" t="s">
        <v>1075</v>
      </c>
      <c r="F41" s="113"/>
    </row>
    <row r="42" spans="1:6">
      <c r="A42" s="60"/>
      <c r="B42" s="106"/>
      <c r="C42" s="60"/>
      <c r="D42" s="60"/>
      <c r="E42" s="60"/>
    </row>
    <row r="43" spans="1:6" ht="18.75">
      <c r="A43" s="67" t="s">
        <v>621</v>
      </c>
      <c r="B43" s="64" t="s">
        <v>474</v>
      </c>
      <c r="C43" s="64" t="s">
        <v>610</v>
      </c>
      <c r="D43" s="64"/>
      <c r="E43" s="64" t="s">
        <v>609</v>
      </c>
    </row>
    <row r="44" spans="1:6">
      <c r="A44" s="67"/>
      <c r="B44" s="63">
        <v>43009</v>
      </c>
      <c r="C44" s="108" t="s">
        <v>949</v>
      </c>
      <c r="D44" s="61"/>
      <c r="E44" s="107" t="s">
        <v>996</v>
      </c>
    </row>
    <row r="45" spans="1:6" ht="32.25" customHeight="1">
      <c r="A45" s="67"/>
      <c r="B45" s="63">
        <v>43160</v>
      </c>
      <c r="C45" s="62" t="s">
        <v>1074</v>
      </c>
      <c r="D45" s="111">
        <v>4</v>
      </c>
      <c r="E45" s="61" t="s">
        <v>1070</v>
      </c>
      <c r="F45" s="112" t="s">
        <v>976</v>
      </c>
    </row>
    <row r="46" spans="1:6" ht="32.25" customHeight="1">
      <c r="A46" s="66"/>
      <c r="B46" s="63">
        <v>43282</v>
      </c>
      <c r="C46" s="62" t="s">
        <v>1073</v>
      </c>
      <c r="D46" s="111">
        <v>8</v>
      </c>
      <c r="E46" s="61" t="s">
        <v>1072</v>
      </c>
      <c r="F46" s="109"/>
    </row>
    <row r="47" spans="1:6" ht="32.25" customHeight="1">
      <c r="A47" s="66"/>
      <c r="B47" s="63">
        <v>43344</v>
      </c>
      <c r="C47" s="62" t="s">
        <v>1067</v>
      </c>
      <c r="D47" s="111">
        <v>0</v>
      </c>
      <c r="E47" s="61" t="s">
        <v>1066</v>
      </c>
      <c r="F47" s="109"/>
    </row>
    <row r="48" spans="1:6">
      <c r="A48" s="60"/>
      <c r="B48" s="106"/>
      <c r="C48" s="60"/>
      <c r="D48" s="60"/>
      <c r="E48" s="60"/>
    </row>
    <row r="49" spans="1:6" ht="18.75">
      <c r="A49" s="67" t="s">
        <v>620</v>
      </c>
      <c r="B49" s="64" t="s">
        <v>474</v>
      </c>
      <c r="C49" s="64" t="s">
        <v>610</v>
      </c>
      <c r="D49" s="64"/>
      <c r="E49" s="64" t="s">
        <v>609</v>
      </c>
    </row>
    <row r="50" spans="1:6">
      <c r="A50" s="67"/>
      <c r="B50" s="63">
        <v>43009</v>
      </c>
      <c r="C50" s="108" t="s">
        <v>949</v>
      </c>
      <c r="D50" s="61"/>
      <c r="E50" s="107" t="s">
        <v>996</v>
      </c>
    </row>
    <row r="51" spans="1:6" ht="32.25" customHeight="1">
      <c r="A51" s="67"/>
      <c r="B51" s="63">
        <v>43160</v>
      </c>
      <c r="C51" s="62" t="s">
        <v>1071</v>
      </c>
      <c r="D51" s="111">
        <v>4</v>
      </c>
      <c r="E51" s="61" t="s">
        <v>1070</v>
      </c>
      <c r="F51" s="112" t="s">
        <v>976</v>
      </c>
    </row>
    <row r="52" spans="1:6" ht="32.25" customHeight="1">
      <c r="A52" s="66"/>
      <c r="B52" s="63">
        <v>43282</v>
      </c>
      <c r="C52" s="62" t="s">
        <v>1069</v>
      </c>
      <c r="D52" s="111">
        <v>8</v>
      </c>
      <c r="E52" s="61" t="s">
        <v>1068</v>
      </c>
      <c r="F52" s="109"/>
    </row>
    <row r="53" spans="1:6" ht="32.25" customHeight="1">
      <c r="A53" s="66"/>
      <c r="B53" s="63">
        <v>43344</v>
      </c>
      <c r="C53" s="62" t="s">
        <v>1067</v>
      </c>
      <c r="D53" s="111">
        <v>0</v>
      </c>
      <c r="E53" s="61" t="s">
        <v>1066</v>
      </c>
      <c r="F53" s="109"/>
    </row>
    <row r="54" spans="1:6">
      <c r="A54" s="60"/>
      <c r="B54" s="106"/>
      <c r="C54" s="60"/>
      <c r="D54" s="60"/>
      <c r="E54" s="60"/>
    </row>
  </sheetData>
  <mergeCells count="16">
    <mergeCell ref="A1:A3"/>
    <mergeCell ref="F3:F5"/>
    <mergeCell ref="A8:A10"/>
    <mergeCell ref="F10:F12"/>
    <mergeCell ref="A14:A16"/>
    <mergeCell ref="F16:F18"/>
    <mergeCell ref="A43:A45"/>
    <mergeCell ref="F45:F47"/>
    <mergeCell ref="A49:A51"/>
    <mergeCell ref="F51:F53"/>
    <mergeCell ref="A20:A22"/>
    <mergeCell ref="A26:A28"/>
    <mergeCell ref="A32:A34"/>
    <mergeCell ref="F34:F36"/>
    <mergeCell ref="A38:A40"/>
    <mergeCell ref="F40:F41"/>
  </mergeCells>
  <pageMargins left="0.7" right="0.7" top="0.75" bottom="0.75" header="0.3" footer="0.3"/>
  <pageSetup paperSize="9" orientation="portrait" horizontalDpi="0" verticalDpi="0" r:id="rId1"/>
</worksheet>
</file>

<file path=xl/worksheets/sheet9.xml><?xml version="1.0" encoding="utf-8"?>
<worksheet xmlns="http://schemas.openxmlformats.org/spreadsheetml/2006/main" xmlns:r="http://schemas.openxmlformats.org/officeDocument/2006/relationships">
  <dimension ref="A1:F48"/>
  <sheetViews>
    <sheetView zoomScale="85" zoomScaleNormal="85" workbookViewId="0">
      <selection activeCell="B28" sqref="B28"/>
    </sheetView>
  </sheetViews>
  <sheetFormatPr defaultRowHeight="15"/>
  <cols>
    <col min="1" max="1" width="15.7109375" customWidth="1"/>
    <col min="2" max="2" width="15.42578125" style="104" bestFit="1" customWidth="1"/>
    <col min="3" max="3" width="54.28515625" customWidth="1"/>
    <col min="4" max="4" width="9.7109375" customWidth="1"/>
    <col min="5" max="5" width="161" bestFit="1" customWidth="1"/>
    <col min="6" max="6" width="19.28515625" customWidth="1"/>
  </cols>
  <sheetData>
    <row r="1" spans="1:6" ht="18.75">
      <c r="A1" s="67" t="s">
        <v>78</v>
      </c>
      <c r="B1" s="64" t="s">
        <v>474</v>
      </c>
      <c r="C1" s="64" t="s">
        <v>610</v>
      </c>
      <c r="D1" s="64"/>
      <c r="E1" s="64" t="s">
        <v>609</v>
      </c>
    </row>
    <row r="2" spans="1:6">
      <c r="A2" s="67"/>
      <c r="B2" s="63">
        <v>43009</v>
      </c>
      <c r="C2" s="108" t="s">
        <v>949</v>
      </c>
      <c r="D2" s="61"/>
      <c r="E2" s="107" t="s">
        <v>996</v>
      </c>
    </row>
    <row r="3" spans="1:6" ht="32.25" customHeight="1">
      <c r="A3" s="67"/>
      <c r="B3" s="63">
        <v>43160</v>
      </c>
      <c r="C3" s="62" t="s">
        <v>957</v>
      </c>
      <c r="D3" s="111">
        <v>4</v>
      </c>
      <c r="E3" s="61" t="s">
        <v>1119</v>
      </c>
      <c r="F3" s="112" t="s">
        <v>1116</v>
      </c>
    </row>
    <row r="4" spans="1:6" ht="32.25" customHeight="1">
      <c r="A4" s="66"/>
      <c r="B4" s="63">
        <v>43221</v>
      </c>
      <c r="C4" s="62" t="s">
        <v>1122</v>
      </c>
      <c r="D4" s="111">
        <v>8</v>
      </c>
      <c r="E4" s="61" t="s">
        <v>1121</v>
      </c>
      <c r="F4" s="109"/>
    </row>
    <row r="5" spans="1:6" ht="32.25" customHeight="1">
      <c r="A5" s="66"/>
      <c r="B5" s="63">
        <v>43282</v>
      </c>
      <c r="C5" s="62" t="s">
        <v>614</v>
      </c>
      <c r="D5" s="111">
        <v>11</v>
      </c>
      <c r="E5" s="61" t="s">
        <v>1120</v>
      </c>
      <c r="F5" s="109"/>
    </row>
    <row r="6" spans="1:6">
      <c r="A6" s="60"/>
      <c r="B6" s="106"/>
      <c r="C6" s="60"/>
      <c r="D6" s="60"/>
      <c r="E6" s="60"/>
    </row>
    <row r="7" spans="1:6" ht="18.75">
      <c r="A7" s="67" t="s">
        <v>99</v>
      </c>
      <c r="B7" s="64" t="s">
        <v>474</v>
      </c>
      <c r="C7" s="64" t="s">
        <v>610</v>
      </c>
      <c r="D7" s="64"/>
      <c r="E7" s="64" t="s">
        <v>609</v>
      </c>
    </row>
    <row r="8" spans="1:6">
      <c r="A8" s="67"/>
      <c r="B8" s="63">
        <v>43009</v>
      </c>
      <c r="C8" s="108" t="s">
        <v>949</v>
      </c>
      <c r="D8" s="61"/>
      <c r="E8" s="107" t="s">
        <v>996</v>
      </c>
    </row>
    <row r="9" spans="1:6" ht="32.25" customHeight="1">
      <c r="A9" s="67"/>
      <c r="B9" s="63">
        <v>43160</v>
      </c>
      <c r="C9" s="62" t="s">
        <v>957</v>
      </c>
      <c r="D9" s="111">
        <v>4</v>
      </c>
      <c r="E9" s="61" t="s">
        <v>1119</v>
      </c>
      <c r="F9" s="112" t="s">
        <v>1116</v>
      </c>
    </row>
    <row r="10" spans="1:6" ht="32.25" customHeight="1">
      <c r="A10" s="66"/>
      <c r="B10" s="63">
        <v>43221</v>
      </c>
      <c r="C10" s="62" t="s">
        <v>1115</v>
      </c>
      <c r="D10" s="111">
        <v>8</v>
      </c>
      <c r="E10" s="61" t="s">
        <v>1111</v>
      </c>
      <c r="F10" s="109"/>
    </row>
    <row r="11" spans="1:6" ht="32.25" customHeight="1">
      <c r="A11" s="66"/>
      <c r="B11" s="63">
        <v>43282</v>
      </c>
      <c r="C11" s="62" t="s">
        <v>1118</v>
      </c>
      <c r="D11" s="111">
        <v>11</v>
      </c>
      <c r="E11" s="61" t="s">
        <v>1117</v>
      </c>
      <c r="F11" s="109"/>
    </row>
    <row r="12" spans="1:6">
      <c r="A12" s="60"/>
      <c r="B12" s="106"/>
      <c r="C12" s="60"/>
      <c r="D12" s="60"/>
      <c r="E12" s="60"/>
    </row>
    <row r="13" spans="1:6" ht="18.75">
      <c r="A13" s="67" t="s">
        <v>38</v>
      </c>
      <c r="B13" s="64" t="s">
        <v>474</v>
      </c>
      <c r="C13" s="64" t="s">
        <v>610</v>
      </c>
      <c r="D13" s="64"/>
      <c r="E13" s="64" t="s">
        <v>609</v>
      </c>
    </row>
    <row r="14" spans="1:6">
      <c r="A14" s="67"/>
      <c r="B14" s="63">
        <v>43009</v>
      </c>
      <c r="C14" s="108" t="s">
        <v>949</v>
      </c>
      <c r="D14" s="61"/>
      <c r="E14" s="107" t="s">
        <v>996</v>
      </c>
    </row>
    <row r="15" spans="1:6" ht="32.25" customHeight="1">
      <c r="A15" s="67"/>
      <c r="B15" s="63">
        <v>43160</v>
      </c>
      <c r="C15" s="62" t="s">
        <v>615</v>
      </c>
      <c r="D15" s="111">
        <v>7</v>
      </c>
      <c r="E15" s="61" t="s">
        <v>1113</v>
      </c>
      <c r="F15" s="112" t="s">
        <v>1116</v>
      </c>
    </row>
    <row r="16" spans="1:6" ht="32.25" customHeight="1">
      <c r="A16" s="66"/>
      <c r="B16" s="63">
        <v>43221</v>
      </c>
      <c r="C16" s="62" t="s">
        <v>1115</v>
      </c>
      <c r="D16" s="111">
        <v>8</v>
      </c>
      <c r="E16" s="61" t="s">
        <v>1111</v>
      </c>
      <c r="F16" s="109"/>
    </row>
    <row r="17" spans="1:6" ht="32.25" customHeight="1">
      <c r="A17" s="66"/>
      <c r="B17" s="63">
        <v>43282</v>
      </c>
      <c r="C17" s="62" t="s">
        <v>693</v>
      </c>
      <c r="D17" s="111">
        <v>8</v>
      </c>
      <c r="E17" s="61" t="s">
        <v>1114</v>
      </c>
      <c r="F17" s="109"/>
    </row>
    <row r="18" spans="1:6">
      <c r="A18" s="60"/>
      <c r="B18" s="106"/>
      <c r="C18" s="60"/>
      <c r="D18" s="60"/>
      <c r="E18" s="60"/>
    </row>
    <row r="19" spans="1:6" ht="18.75">
      <c r="A19" s="67" t="s">
        <v>85</v>
      </c>
      <c r="B19" s="64" t="s">
        <v>474</v>
      </c>
      <c r="C19" s="64" t="s">
        <v>610</v>
      </c>
      <c r="D19" s="64"/>
      <c r="E19" s="64" t="s">
        <v>609</v>
      </c>
    </row>
    <row r="20" spans="1:6">
      <c r="A20" s="67"/>
      <c r="B20" s="63">
        <v>43009</v>
      </c>
      <c r="C20" s="108" t="s">
        <v>949</v>
      </c>
      <c r="D20" s="61"/>
      <c r="E20" s="107" t="s">
        <v>996</v>
      </c>
    </row>
    <row r="21" spans="1:6" ht="32.25" customHeight="1">
      <c r="A21" s="67"/>
      <c r="B21" s="63">
        <v>43160</v>
      </c>
      <c r="C21" s="62" t="s">
        <v>615</v>
      </c>
      <c r="D21" s="62">
        <v>7</v>
      </c>
      <c r="E21" s="61" t="s">
        <v>1113</v>
      </c>
      <c r="F21" s="112" t="s">
        <v>1035</v>
      </c>
    </row>
    <row r="22" spans="1:6" ht="32.25" customHeight="1">
      <c r="A22" s="66"/>
      <c r="B22" s="63">
        <v>43221</v>
      </c>
      <c r="C22" s="62" t="s">
        <v>1112</v>
      </c>
      <c r="D22" s="111">
        <v>8</v>
      </c>
      <c r="E22" s="61" t="s">
        <v>1111</v>
      </c>
      <c r="F22" s="109"/>
    </row>
    <row r="23" spans="1:6" ht="32.25" customHeight="1">
      <c r="A23" s="66"/>
      <c r="B23" s="63">
        <v>43282</v>
      </c>
      <c r="C23" s="62" t="s">
        <v>540</v>
      </c>
      <c r="D23" s="111">
        <v>6</v>
      </c>
      <c r="E23" s="61" t="s">
        <v>1110</v>
      </c>
      <c r="F23" s="109"/>
    </row>
    <row r="24" spans="1:6">
      <c r="A24" s="60"/>
      <c r="B24" s="106"/>
      <c r="C24" s="60"/>
      <c r="D24" s="60"/>
      <c r="E24" s="60"/>
    </row>
    <row r="25" spans="1:6" ht="18.75">
      <c r="A25" s="67" t="s">
        <v>50</v>
      </c>
      <c r="B25" s="64" t="s">
        <v>474</v>
      </c>
      <c r="C25" s="64" t="s">
        <v>610</v>
      </c>
      <c r="D25" s="64"/>
      <c r="E25" s="64" t="s">
        <v>609</v>
      </c>
    </row>
    <row r="26" spans="1:6">
      <c r="A26" s="67"/>
      <c r="B26" s="63">
        <v>43009</v>
      </c>
      <c r="C26" s="108" t="s">
        <v>949</v>
      </c>
      <c r="D26" s="61"/>
      <c r="E26" s="107" t="s">
        <v>996</v>
      </c>
    </row>
    <row r="27" spans="1:6" ht="32.25" customHeight="1">
      <c r="A27" s="67"/>
      <c r="B27" s="63">
        <v>43160</v>
      </c>
      <c r="C27" s="62" t="s">
        <v>1109</v>
      </c>
      <c r="D27" s="62">
        <v>50</v>
      </c>
      <c r="E27" s="61" t="s">
        <v>1108</v>
      </c>
      <c r="F27" s="114" t="s">
        <v>1107</v>
      </c>
    </row>
    <row r="28" spans="1:6">
      <c r="A28" s="60"/>
      <c r="B28" s="106"/>
      <c r="C28" s="60"/>
      <c r="D28" s="60"/>
      <c r="E28" s="60"/>
    </row>
    <row r="29" spans="1:6" ht="18.75">
      <c r="A29" s="67" t="s">
        <v>153</v>
      </c>
      <c r="B29" s="64" t="s">
        <v>474</v>
      </c>
      <c r="C29" s="64" t="s">
        <v>610</v>
      </c>
      <c r="D29" s="64"/>
      <c r="E29" s="64" t="s">
        <v>609</v>
      </c>
    </row>
    <row r="30" spans="1:6">
      <c r="A30" s="67"/>
      <c r="B30" s="63">
        <v>43009</v>
      </c>
      <c r="C30" s="108" t="s">
        <v>949</v>
      </c>
      <c r="D30" s="61"/>
      <c r="E30" s="107" t="s">
        <v>996</v>
      </c>
    </row>
    <row r="31" spans="1:6" ht="32.25" customHeight="1">
      <c r="A31" s="67"/>
      <c r="B31" s="63">
        <v>43160</v>
      </c>
      <c r="C31" s="62" t="s">
        <v>1100</v>
      </c>
      <c r="D31" s="111">
        <v>14</v>
      </c>
      <c r="E31" s="61" t="s">
        <v>1106</v>
      </c>
      <c r="F31" s="113" t="s">
        <v>1027</v>
      </c>
    </row>
    <row r="32" spans="1:6" ht="32.25" customHeight="1">
      <c r="A32" s="66"/>
      <c r="B32" s="63">
        <v>43282</v>
      </c>
      <c r="C32" s="62" t="s">
        <v>685</v>
      </c>
      <c r="D32" s="111">
        <v>2</v>
      </c>
      <c r="E32" s="61" t="s">
        <v>1105</v>
      </c>
      <c r="F32" s="113"/>
    </row>
    <row r="33" spans="1:6">
      <c r="A33" s="60"/>
      <c r="B33" s="106"/>
      <c r="C33" s="60"/>
      <c r="D33" s="60"/>
      <c r="E33" s="60"/>
    </row>
    <row r="34" spans="1:6" ht="18.75">
      <c r="A34" s="67" t="s">
        <v>264</v>
      </c>
      <c r="B34" s="64" t="s">
        <v>474</v>
      </c>
      <c r="C34" s="64" t="s">
        <v>610</v>
      </c>
      <c r="D34" s="64"/>
      <c r="E34" s="64" t="s">
        <v>609</v>
      </c>
    </row>
    <row r="35" spans="1:6">
      <c r="A35" s="67"/>
      <c r="B35" s="63">
        <v>43009</v>
      </c>
      <c r="C35" s="108" t="s">
        <v>949</v>
      </c>
      <c r="D35" s="61"/>
      <c r="E35" s="107" t="s">
        <v>996</v>
      </c>
    </row>
    <row r="36" spans="1:6" ht="32.25" customHeight="1">
      <c r="A36" s="67"/>
      <c r="B36" s="63">
        <v>43160</v>
      </c>
      <c r="C36" s="62" t="s">
        <v>1100</v>
      </c>
      <c r="D36" s="111">
        <v>14</v>
      </c>
      <c r="E36" s="61" t="s">
        <v>1099</v>
      </c>
      <c r="F36" s="113" t="s">
        <v>1103</v>
      </c>
    </row>
    <row r="37" spans="1:6" ht="32.25" customHeight="1">
      <c r="A37" s="66"/>
      <c r="B37" s="63">
        <v>43282</v>
      </c>
      <c r="C37" s="62" t="s">
        <v>186</v>
      </c>
      <c r="D37" s="111">
        <v>10</v>
      </c>
      <c r="E37" s="61" t="s">
        <v>1104</v>
      </c>
      <c r="F37" s="113"/>
    </row>
    <row r="38" spans="1:6">
      <c r="A38" s="60"/>
      <c r="B38" s="106"/>
      <c r="C38" s="60"/>
      <c r="D38" s="60"/>
      <c r="E38" s="60"/>
    </row>
    <row r="39" spans="1:6" ht="18.75">
      <c r="A39" s="67" t="s">
        <v>621</v>
      </c>
      <c r="B39" s="64" t="s">
        <v>474</v>
      </c>
      <c r="C39" s="64" t="s">
        <v>610</v>
      </c>
      <c r="D39" s="64"/>
      <c r="E39" s="64" t="s">
        <v>609</v>
      </c>
    </row>
    <row r="40" spans="1:6">
      <c r="A40" s="67"/>
      <c r="B40" s="63">
        <v>43009</v>
      </c>
      <c r="C40" s="108" t="s">
        <v>949</v>
      </c>
      <c r="D40" s="61"/>
      <c r="E40" s="107" t="s">
        <v>996</v>
      </c>
    </row>
    <row r="41" spans="1:6" ht="32.25" customHeight="1">
      <c r="A41" s="67"/>
      <c r="B41" s="63">
        <v>43160</v>
      </c>
      <c r="C41" s="62" t="s">
        <v>1100</v>
      </c>
      <c r="D41" s="111">
        <v>14</v>
      </c>
      <c r="E41" s="61" t="s">
        <v>1099</v>
      </c>
      <c r="F41" s="113" t="s">
        <v>1103</v>
      </c>
    </row>
    <row r="42" spans="1:6" ht="32.25" customHeight="1">
      <c r="A42" s="66"/>
      <c r="B42" s="63">
        <v>43282</v>
      </c>
      <c r="C42" s="62" t="s">
        <v>1102</v>
      </c>
      <c r="D42" s="111">
        <v>9</v>
      </c>
      <c r="E42" s="61" t="s">
        <v>1101</v>
      </c>
      <c r="F42" s="113"/>
    </row>
    <row r="43" spans="1:6">
      <c r="A43" s="60"/>
      <c r="B43" s="106"/>
      <c r="C43" s="60"/>
      <c r="D43" s="60"/>
      <c r="E43" s="60"/>
    </row>
    <row r="44" spans="1:6" ht="18.75">
      <c r="A44" s="67" t="s">
        <v>620</v>
      </c>
      <c r="B44" s="64" t="s">
        <v>474</v>
      </c>
      <c r="C44" s="64" t="s">
        <v>610</v>
      </c>
      <c r="D44" s="64"/>
      <c r="E44" s="64" t="s">
        <v>609</v>
      </c>
    </row>
    <row r="45" spans="1:6">
      <c r="A45" s="67"/>
      <c r="B45" s="63">
        <v>43009</v>
      </c>
      <c r="C45" s="108" t="s">
        <v>949</v>
      </c>
      <c r="D45" s="61"/>
      <c r="E45" s="107" t="s">
        <v>996</v>
      </c>
    </row>
    <row r="46" spans="1:6" ht="32.25" customHeight="1">
      <c r="A46" s="67"/>
      <c r="B46" s="63">
        <v>43160</v>
      </c>
      <c r="C46" s="62" t="s">
        <v>1100</v>
      </c>
      <c r="D46" s="111">
        <v>14</v>
      </c>
      <c r="E46" s="61" t="s">
        <v>1099</v>
      </c>
      <c r="F46" s="113" t="s">
        <v>1035</v>
      </c>
    </row>
    <row r="47" spans="1:6" ht="32.25" customHeight="1">
      <c r="A47" s="66"/>
      <c r="B47" s="63">
        <v>43282</v>
      </c>
      <c r="C47" s="62" t="s">
        <v>1098</v>
      </c>
      <c r="D47" s="111">
        <v>7</v>
      </c>
      <c r="E47" s="61" t="s">
        <v>1097</v>
      </c>
      <c r="F47" s="113"/>
    </row>
    <row r="48" spans="1:6">
      <c r="A48" s="60"/>
      <c r="B48" s="106"/>
      <c r="C48" s="60"/>
      <c r="D48" s="60"/>
      <c r="E48" s="60"/>
    </row>
  </sheetData>
  <mergeCells count="17">
    <mergeCell ref="F36:F37"/>
    <mergeCell ref="A1:A3"/>
    <mergeCell ref="F3:F5"/>
    <mergeCell ref="A7:A9"/>
    <mergeCell ref="F9:F11"/>
    <mergeCell ref="A13:A15"/>
    <mergeCell ref="F15:F17"/>
    <mergeCell ref="A39:A41"/>
    <mergeCell ref="F41:F42"/>
    <mergeCell ref="A44:A46"/>
    <mergeCell ref="F46:F47"/>
    <mergeCell ref="A19:A21"/>
    <mergeCell ref="F21:F23"/>
    <mergeCell ref="A25:A27"/>
    <mergeCell ref="A29:A31"/>
    <mergeCell ref="F31:F32"/>
    <mergeCell ref="A34:A36"/>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1-info leg.</vt:lpstr>
      <vt:lpstr>2-Assollement</vt:lpstr>
      <vt:lpstr>3-Plan de Culture</vt:lpstr>
      <vt:lpstr>4-Réalisation</vt:lpstr>
      <vt:lpstr>Belier</vt:lpstr>
      <vt:lpstr>Taureau</vt:lpstr>
      <vt:lpstr>Gemeaux</vt:lpstr>
      <vt:lpstr>Cancer</vt:lpstr>
      <vt:lpstr>Lion</vt:lpstr>
      <vt:lpstr>Vierge</vt:lpstr>
      <vt:lpstr>Balance</vt:lpstr>
      <vt:lpstr>Scorpion</vt:lpstr>
      <vt:lpstr>Sagittaire</vt:lpstr>
      <vt:lpstr>Capricone</vt:lpstr>
      <vt:lpstr>Verseau</vt:lpstr>
      <vt:lpstr>Poisson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Valerie</dc:creator>
  <cp:lastModifiedBy>stef</cp:lastModifiedBy>
  <cp:lastPrinted>2016-01-18T09:24:13Z</cp:lastPrinted>
  <dcterms:created xsi:type="dcterms:W3CDTF">2014-01-04T07:57:38Z</dcterms:created>
  <dcterms:modified xsi:type="dcterms:W3CDTF">2018-12-30T06:07:56Z</dcterms:modified>
</cp:coreProperties>
</file>